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0" yWindow="60" windowWidth="9720" windowHeight="6030" activeTab="0"/>
  </bookViews>
  <sheets>
    <sheet name="takvim" sheetId="1" r:id="rId1"/>
  </sheets>
  <definedNames>
    <definedName name="byil">'takvim'!$G$3</definedName>
    <definedName name="hata">'takvim'!$O$6</definedName>
  </definedNames>
  <calcPr fullCalcOnLoad="1"/>
</workbook>
</file>

<file path=xl/sharedStrings.xml><?xml version="1.0" encoding="utf-8"?>
<sst xmlns="http://schemas.openxmlformats.org/spreadsheetml/2006/main" count="41" uniqueCount="21">
  <si>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</si>
  <si>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</si>
  <si>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</si>
  <si>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</si>
  <si>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</si>
  <si>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</si>
  <si>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</si>
  <si>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</si>
  <si>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</si>
  <si>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KASIM</t>
  </si>
  <si>
    <t>ARALIK</t>
  </si>
  <si>
    <t>EKİM</t>
  </si>
  <si>
    <t>YIL :</t>
  </si>
  <si>
    <t>PAZARTESİ</t>
  </si>
  <si>
    <t>SALI</t>
  </si>
  <si>
    <t>ÇARŞAMBA</t>
  </si>
  <si>
    <t>PERŞEMBE</t>
  </si>
  <si>
    <t>CUMA</t>
  </si>
  <si>
    <t>CUMARTESİ</t>
  </si>
  <si>
    <t xml:space="preserve">PAZAR </t>
  </si>
  <si>
    <t xml:space="preserve">PAZAR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</si>
</sst>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41F]d\ mmmm\ yyyy\ h:mm;@"/>
  </numFmts>
  <fonts count="4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24"/>
      <color indexed="9"/>
      <name val="DS-Digital"/>
      <family val="0"/>
    </font>
    <font>
      <b/>
      <sz val="2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left" vertical="center"/>
      <protection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/>
      <protection/>
    </xf>
    <xf numFmtId="0" fontId="3" fillId="39" borderId="11" xfId="0" applyFont="1" applyFill="1" applyBorder="1" applyAlignment="1" applyProtection="1">
      <alignment horizontal="center" vertical="center"/>
      <protection/>
    </xf>
    <xf numFmtId="0" fontId="3" fillId="39" borderId="11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3" fillId="39" borderId="21" xfId="0" applyFont="1" applyFill="1" applyBorder="1" applyAlignment="1" applyProtection="1">
      <alignment horizontal="center" vertical="center"/>
      <protection/>
    </xf>
    <xf numFmtId="0" fontId="3" fillId="39" borderId="22" xfId="0" applyFont="1" applyFill="1" applyBorder="1" applyAlignment="1" applyProtection="1">
      <alignment horizontal="center" vertical="center"/>
      <protection/>
    </xf>
    <xf numFmtId="0" fontId="3" fillId="39" borderId="10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165" fontId="6" fillId="33" borderId="0" xfId="0" applyNumberFormat="1" applyFont="1" applyFill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38" borderId="21" xfId="0" applyFont="1" applyFill="1" applyBorder="1" applyAlignment="1" applyProtection="1">
      <alignment horizontal="center" vertical="center"/>
      <protection/>
    </xf>
    <xf numFmtId="0" fontId="3" fillId="38" borderId="22" xfId="0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47625</xdr:rowOff>
    </xdr:from>
    <xdr:to>
      <xdr:col>12</xdr:col>
      <xdr:colOff>133350</xdr:colOff>
      <xdr:row>0</xdr:row>
      <xdr:rowOff>704850</xdr:rowOff>
    </xdr:to>
    <xdr:sp>
      <xdr:nvSpPr>
        <xdr:cNvPr id="1" name="WordArt 7"/>
        <xdr:cNvSpPr>
          <a:spLocks/>
        </xdr:cNvSpPr>
      </xdr:nvSpPr>
      <xdr:spPr>
        <a:xfrm rot="232575">
          <a:off x="3514725" y="47625"/>
          <a:ext cx="2895600" cy="6572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Impact"/>
              <a:cs typeface="Impact"/>
            </a:rPr>
            <a:t>200 YILLIK TAKVİM</a:t>
          </a:r>
        </a:p>
      </xdr:txBody>
    </xdr:sp>
    <xdr:clientData/>
  </xdr:twoCellAnchor>
  <xdr:twoCellAnchor>
    <xdr:from>
      <xdr:col>14</xdr:col>
      <xdr:colOff>276225</xdr:colOff>
      <xdr:row>0</xdr:row>
      <xdr:rowOff>200025</xdr:rowOff>
    </xdr:from>
    <xdr:to>
      <xdr:col>25</xdr:col>
      <xdr:colOff>133350</xdr:colOff>
      <xdr:row>0</xdr:row>
      <xdr:rowOff>695325</xdr:rowOff>
    </xdr:to>
    <xdr:sp>
      <xdr:nvSpPr>
        <xdr:cNvPr id="2" name="WordArt 11"/>
        <xdr:cNvSpPr>
          <a:spLocks/>
        </xdr:cNvSpPr>
      </xdr:nvSpPr>
      <xdr:spPr>
        <a:xfrm>
          <a:off x="6972300" y="200025"/>
          <a:ext cx="28479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5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Hasan @YDIN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A43"/>
  <sheetViews>
    <sheetView showGridLines="0" showRowColHeaders="0" showZeros="0" tabSelected="1" showOutlineSymbol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25.75390625" style="1" customWidth="1"/>
    <col min="2" max="3" width="9.125" style="1" customWidth="1"/>
    <col min="4" max="4" width="1.75390625" style="2" customWidth="1"/>
    <col min="5" max="5" width="12.75390625" style="2" customWidth="1"/>
    <col min="6" max="6" width="1.37890625" style="2" customWidth="1"/>
    <col min="7" max="12" width="3.75390625" style="2" customWidth="1"/>
    <col min="13" max="13" width="1.75390625" style="2" customWidth="1"/>
    <col min="14" max="19" width="3.75390625" style="2" customWidth="1"/>
    <col min="20" max="20" width="1.75390625" style="2" customWidth="1"/>
    <col min="21" max="26" width="3.75390625" style="2" customWidth="1"/>
    <col min="27" max="27" width="1.75390625" style="2" customWidth="1"/>
    <col min="28" max="42" width="9.125" style="1" customWidth="1"/>
    <col min="43" max="16384" width="9.125" style="2" customWidth="1"/>
  </cols>
  <sheetData>
    <row r="1" spans="4:27" ht="69.75" customHeight="1">
      <c r="D1" s="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  <c r="AA1" s="5"/>
    </row>
    <row r="2" ht="15" customHeight="1"/>
    <row r="3" spans="5:26" ht="24.75" customHeight="1">
      <c r="E3" s="27" t="s">
        <v>12</v>
      </c>
      <c r="F3" s="3"/>
      <c r="G3" s="37">
        <v>2011</v>
      </c>
      <c r="H3" s="37"/>
      <c r="I3" s="37"/>
      <c r="J3" s="37"/>
      <c r="K3" s="38"/>
      <c r="L3" s="4"/>
      <c r="N3" s="36">
        <f ca="1">NOW()</f>
        <v>41161.93227268518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5:26" ht="1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5:26" ht="15.75">
      <c r="E5" s="6">
        <f>byil</f>
        <v>2011</v>
      </c>
      <c r="F5" s="5"/>
      <c r="G5" s="42" t="s">
        <v>0</v>
      </c>
      <c r="H5" s="43"/>
      <c r="I5" s="43"/>
      <c r="J5" s="43"/>
      <c r="K5" s="43"/>
      <c r="L5" s="44"/>
      <c r="M5" s="5"/>
      <c r="N5" s="42" t="s">
        <v>1</v>
      </c>
      <c r="O5" s="43"/>
      <c r="P5" s="43"/>
      <c r="Q5" s="43"/>
      <c r="R5" s="43"/>
      <c r="S5" s="44"/>
      <c r="T5" s="5"/>
      <c r="U5" s="42" t="s">
        <v>2</v>
      </c>
      <c r="V5" s="43"/>
      <c r="W5" s="43"/>
      <c r="X5" s="43"/>
      <c r="Y5" s="43"/>
      <c r="Z5" s="44"/>
    </row>
    <row r="6" spans="5:26" ht="4.5" customHeight="1">
      <c r="E6" s="7"/>
      <c r="F6" s="5"/>
      <c r="G6" s="8">
        <f>WEEKDAY("1/1/"&amp;byil,2)</f>
        <v>6</v>
      </c>
      <c r="H6" s="9"/>
      <c r="I6" s="9"/>
      <c r="J6" s="9"/>
      <c r="K6" s="9"/>
      <c r="L6" s="9"/>
      <c r="M6" s="5"/>
      <c r="N6" s="8">
        <f>WEEKDAY("1/2/"&amp;byil,2)</f>
        <v>2</v>
      </c>
      <c r="O6" s="8" t="e">
        <f>WEEKDAY("29/2/"&amp;byil,2)</f>
        <v>#VALUE!</v>
      </c>
      <c r="P6" s="9"/>
      <c r="Q6" s="9"/>
      <c r="R6" s="9"/>
      <c r="S6" s="9"/>
      <c r="T6" s="10"/>
      <c r="U6" s="8">
        <f>WEEKDAY("1/3/"&amp;byil,2)</f>
        <v>2</v>
      </c>
      <c r="V6" s="9"/>
      <c r="W6" s="9"/>
      <c r="X6" s="9"/>
      <c r="Y6" s="9"/>
      <c r="Z6" s="9"/>
    </row>
    <row r="7" spans="5:26" ht="15.75">
      <c r="E7" s="11" t="s">
        <v>13</v>
      </c>
      <c r="F7" s="5"/>
      <c r="G7" s="6">
        <f>IF(G6=1,1,0)</f>
        <v>0</v>
      </c>
      <c r="H7" s="6">
        <f>G13+1</f>
        <v>3</v>
      </c>
      <c r="I7" s="6">
        <f aca="true" t="shared" si="0" ref="I7:I13">H7+7</f>
        <v>10</v>
      </c>
      <c r="J7" s="6">
        <f>H7+14</f>
        <v>17</v>
      </c>
      <c r="K7" s="6">
        <f>H7+21</f>
        <v>24</v>
      </c>
      <c r="L7" s="6">
        <f>IF(H7+28&gt;31,"",H7+28)</f>
        <v>31</v>
      </c>
      <c r="M7" s="5"/>
      <c r="N7" s="6">
        <f>IF(N6=1,1,0)</f>
        <v>0</v>
      </c>
      <c r="O7" s="6">
        <f>N13+1</f>
        <v>7</v>
      </c>
      <c r="P7" s="6">
        <f>O7+7</f>
        <v>14</v>
      </c>
      <c r="Q7" s="6">
        <f>P7+7</f>
        <v>21</v>
      </c>
      <c r="R7" s="6">
        <f>IF(Q7+7&gt;29,"",IF(AND(Q7+7=29,ISERR(hata)),"",Q7+7))</f>
        <v>28</v>
      </c>
      <c r="S7" s="6"/>
      <c r="T7" s="5"/>
      <c r="U7" s="6">
        <f>IF(U6=1,1,0)</f>
        <v>0</v>
      </c>
      <c r="V7" s="6">
        <f>U13+1</f>
        <v>7</v>
      </c>
      <c r="W7" s="6">
        <f aca="true" t="shared" si="1" ref="W7:W13">V7+7</f>
        <v>14</v>
      </c>
      <c r="X7" s="6">
        <f>V7+14</f>
        <v>21</v>
      </c>
      <c r="Y7" s="6">
        <f>V7+21</f>
        <v>28</v>
      </c>
      <c r="Z7" s="6">
        <f>IF(V7+28&gt;31,"",V7+28)</f>
      </c>
    </row>
    <row r="8" spans="5:26" ht="15.75">
      <c r="E8" s="11" t="s">
        <v>14</v>
      </c>
      <c r="F8" s="5"/>
      <c r="G8" s="6">
        <f>IF(G7&gt;0,G7+1,IF(G$6=2,1,0))</f>
        <v>0</v>
      </c>
      <c r="H8" s="6">
        <f aca="true" t="shared" si="2" ref="H8:H13">H7+1</f>
        <v>4</v>
      </c>
      <c r="I8" s="6">
        <f t="shared" si="0"/>
        <v>11</v>
      </c>
      <c r="J8" s="6">
        <f aca="true" t="shared" si="3" ref="J8:J13">H8+14</f>
        <v>18</v>
      </c>
      <c r="K8" s="6">
        <f>H8+21</f>
        <v>25</v>
      </c>
      <c r="L8" s="6">
        <f>IF(H8+28&gt;31,"",H8+28)</f>
      </c>
      <c r="M8" s="5"/>
      <c r="N8" s="6">
        <f>IF(N7&gt;0,N7+1,IF(N$6=2,1,0))</f>
        <v>1</v>
      </c>
      <c r="O8" s="6">
        <f aca="true" t="shared" si="4" ref="O8:O13">O7+1</f>
        <v>8</v>
      </c>
      <c r="P8" s="6">
        <f aca="true" t="shared" si="5" ref="P8:Q13">O8+7</f>
        <v>15</v>
      </c>
      <c r="Q8" s="6">
        <f t="shared" si="5"/>
        <v>22</v>
      </c>
      <c r="R8" s="6">
        <f aca="true" t="shared" si="6" ref="R8:R13">IF(Q8+7&gt;29,"",IF(AND(Q8+7=29,ISERR(hata)),"",Q8+7))</f>
      </c>
      <c r="S8" s="6"/>
      <c r="T8" s="5"/>
      <c r="U8" s="6">
        <f>IF(U7&gt;0,U7+1,IF(U$6=2,1,0))</f>
        <v>1</v>
      </c>
      <c r="V8" s="6">
        <f aca="true" t="shared" si="7" ref="V8:V13">V7+1</f>
        <v>8</v>
      </c>
      <c r="W8" s="6">
        <f t="shared" si="1"/>
        <v>15</v>
      </c>
      <c r="X8" s="6">
        <f aca="true" t="shared" si="8" ref="X8:X13">V8+14</f>
        <v>22</v>
      </c>
      <c r="Y8" s="6">
        <f>V8+21</f>
        <v>29</v>
      </c>
      <c r="Z8" s="6">
        <f>IF(V8+28&gt;31,"",V8+28)</f>
      </c>
    </row>
    <row r="9" spans="5:26" ht="15.75">
      <c r="E9" s="11" t="s">
        <v>15</v>
      </c>
      <c r="F9" s="5"/>
      <c r="G9" s="6">
        <f>IF(G8&gt;0,G8+1,IF(G$6=3,1,0))</f>
        <v>0</v>
      </c>
      <c r="H9" s="6">
        <f t="shared" si="2"/>
        <v>5</v>
      </c>
      <c r="I9" s="6">
        <f t="shared" si="0"/>
        <v>12</v>
      </c>
      <c r="J9" s="6">
        <f t="shared" si="3"/>
        <v>19</v>
      </c>
      <c r="K9" s="6">
        <f>H9+21</f>
        <v>26</v>
      </c>
      <c r="L9" s="6"/>
      <c r="M9" s="5"/>
      <c r="N9" s="6">
        <f>IF(N8&gt;0,N8+1,IF(N$6=3,1,0))</f>
        <v>2</v>
      </c>
      <c r="O9" s="6">
        <f t="shared" si="4"/>
        <v>9</v>
      </c>
      <c r="P9" s="6">
        <f t="shared" si="5"/>
        <v>16</v>
      </c>
      <c r="Q9" s="6">
        <f t="shared" si="5"/>
        <v>23</v>
      </c>
      <c r="R9" s="6">
        <f t="shared" si="6"/>
      </c>
      <c r="S9" s="6"/>
      <c r="T9" s="5"/>
      <c r="U9" s="6">
        <f>IF(U8&gt;0,U8+1,IF(U$6=3,1,0))</f>
        <v>2</v>
      </c>
      <c r="V9" s="6">
        <f t="shared" si="7"/>
        <v>9</v>
      </c>
      <c r="W9" s="6">
        <f t="shared" si="1"/>
        <v>16</v>
      </c>
      <c r="X9" s="6">
        <f t="shared" si="8"/>
        <v>23</v>
      </c>
      <c r="Y9" s="6">
        <f>V9+21</f>
        <v>30</v>
      </c>
      <c r="Z9" s="6"/>
    </row>
    <row r="10" spans="5:26" ht="15.75">
      <c r="E10" s="11" t="s">
        <v>16</v>
      </c>
      <c r="F10" s="5"/>
      <c r="G10" s="6">
        <f>IF(G9&gt;0,G9+1,IF(G$6=4,1,0))</f>
        <v>0</v>
      </c>
      <c r="H10" s="6">
        <f t="shared" si="2"/>
        <v>6</v>
      </c>
      <c r="I10" s="6">
        <f t="shared" si="0"/>
        <v>13</v>
      </c>
      <c r="J10" s="6">
        <f t="shared" si="3"/>
        <v>20</v>
      </c>
      <c r="K10" s="6">
        <f>IF(H10+21&gt;31,"",H10+21)</f>
        <v>27</v>
      </c>
      <c r="L10" s="6"/>
      <c r="M10" s="5"/>
      <c r="N10" s="6">
        <f>IF(N9&gt;0,N9+1,IF(N$6=4,1,0))</f>
        <v>3</v>
      </c>
      <c r="O10" s="6">
        <f t="shared" si="4"/>
        <v>10</v>
      </c>
      <c r="P10" s="6">
        <f t="shared" si="5"/>
        <v>17</v>
      </c>
      <c r="Q10" s="6">
        <f t="shared" si="5"/>
        <v>24</v>
      </c>
      <c r="R10" s="6">
        <f t="shared" si="6"/>
      </c>
      <c r="S10" s="6"/>
      <c r="T10" s="5"/>
      <c r="U10" s="6">
        <f>IF(U9&gt;0,U9+1,IF(U$6=4,1,0))</f>
        <v>3</v>
      </c>
      <c r="V10" s="6">
        <f t="shared" si="7"/>
        <v>10</v>
      </c>
      <c r="W10" s="6">
        <f t="shared" si="1"/>
        <v>17</v>
      </c>
      <c r="X10" s="6">
        <f t="shared" si="8"/>
        <v>24</v>
      </c>
      <c r="Y10" s="6">
        <f>IF(V10+21&gt;31,"",V10+21)</f>
        <v>31</v>
      </c>
      <c r="Z10" s="6"/>
    </row>
    <row r="11" spans="5:26" ht="15.75">
      <c r="E11" s="11" t="s">
        <v>17</v>
      </c>
      <c r="F11" s="5"/>
      <c r="G11" s="12">
        <f>IF(G10&gt;0,G10+1,IF(G$6=5,1,0))</f>
        <v>0</v>
      </c>
      <c r="H11" s="12">
        <f t="shared" si="2"/>
        <v>7</v>
      </c>
      <c r="I11" s="12">
        <f t="shared" si="0"/>
        <v>14</v>
      </c>
      <c r="J11" s="12">
        <f t="shared" si="3"/>
        <v>21</v>
      </c>
      <c r="K11" s="12">
        <f>IF(H11+21&gt;31,"",H11+21)</f>
        <v>28</v>
      </c>
      <c r="L11" s="12"/>
      <c r="M11" s="5"/>
      <c r="N11" s="6">
        <f>IF(N10&gt;0,N10+1,IF(N$6=5,1,0))</f>
        <v>4</v>
      </c>
      <c r="O11" s="6">
        <f t="shared" si="4"/>
        <v>11</v>
      </c>
      <c r="P11" s="6">
        <f t="shared" si="5"/>
        <v>18</v>
      </c>
      <c r="Q11" s="6">
        <f t="shared" si="5"/>
        <v>25</v>
      </c>
      <c r="R11" s="6">
        <f t="shared" si="6"/>
      </c>
      <c r="S11" s="6"/>
      <c r="T11" s="5"/>
      <c r="U11" s="6">
        <f>IF(U10&gt;0,U10+1,IF(U$6=5,1,0))</f>
        <v>4</v>
      </c>
      <c r="V11" s="6">
        <f t="shared" si="7"/>
        <v>11</v>
      </c>
      <c r="W11" s="6">
        <f t="shared" si="1"/>
        <v>18</v>
      </c>
      <c r="X11" s="6">
        <f t="shared" si="8"/>
        <v>25</v>
      </c>
      <c r="Y11" s="6">
        <f>IF(V11+21&gt;31,"",V11+21)</f>
      </c>
      <c r="Z11" s="6"/>
    </row>
    <row r="12" spans="5:26" ht="15.75">
      <c r="E12" s="13" t="s">
        <v>18</v>
      </c>
      <c r="F12" s="5"/>
      <c r="G12" s="14">
        <f>IF(G11&gt;0,G11+1,IF(G$6=6,1,0))</f>
        <v>1</v>
      </c>
      <c r="H12" s="15">
        <f t="shared" si="2"/>
        <v>8</v>
      </c>
      <c r="I12" s="15">
        <f t="shared" si="0"/>
        <v>15</v>
      </c>
      <c r="J12" s="15">
        <f t="shared" si="3"/>
        <v>22</v>
      </c>
      <c r="K12" s="15">
        <f>IF(H12+21&gt;31,"",H12+21)</f>
        <v>29</v>
      </c>
      <c r="L12" s="16"/>
      <c r="M12" s="5"/>
      <c r="N12" s="14">
        <f>IF(N11&gt;0,N11+1,IF(N$6=6,1,0))</f>
        <v>5</v>
      </c>
      <c r="O12" s="15">
        <f t="shared" si="4"/>
        <v>12</v>
      </c>
      <c r="P12" s="15">
        <f t="shared" si="5"/>
        <v>19</v>
      </c>
      <c r="Q12" s="15">
        <f t="shared" si="5"/>
        <v>26</v>
      </c>
      <c r="R12" s="15">
        <f t="shared" si="6"/>
      </c>
      <c r="S12" s="16"/>
      <c r="T12" s="5"/>
      <c r="U12" s="14">
        <f>IF(U11&gt;0,U11+1,IF(U$6=6,1,0))</f>
        <v>5</v>
      </c>
      <c r="V12" s="15">
        <f t="shared" si="7"/>
        <v>12</v>
      </c>
      <c r="W12" s="15">
        <f t="shared" si="1"/>
        <v>19</v>
      </c>
      <c r="X12" s="15">
        <f t="shared" si="8"/>
        <v>26</v>
      </c>
      <c r="Y12" s="15">
        <f>IF(V12+21&gt;31,"",V12+21)</f>
      </c>
      <c r="Z12" s="16"/>
    </row>
    <row r="13" spans="5:26" ht="15.75">
      <c r="E13" s="17" t="s">
        <v>19</v>
      </c>
      <c r="F13" s="5"/>
      <c r="G13" s="18">
        <f>IF(G12&gt;0,G12+1,IF(G$6=7,1,0))</f>
        <v>2</v>
      </c>
      <c r="H13" s="19">
        <f t="shared" si="2"/>
        <v>9</v>
      </c>
      <c r="I13" s="19">
        <f t="shared" si="0"/>
        <v>16</v>
      </c>
      <c r="J13" s="19">
        <f t="shared" si="3"/>
        <v>23</v>
      </c>
      <c r="K13" s="19">
        <f>IF(H13+21&gt;31,"",H13+21)</f>
        <v>30</v>
      </c>
      <c r="L13" s="20"/>
      <c r="M13" s="5"/>
      <c r="N13" s="18">
        <f>IF(N12&gt;0,N12+1,IF(N$6=7,1,0))</f>
        <v>6</v>
      </c>
      <c r="O13" s="19">
        <f t="shared" si="4"/>
        <v>13</v>
      </c>
      <c r="P13" s="19">
        <f t="shared" si="5"/>
        <v>20</v>
      </c>
      <c r="Q13" s="19">
        <f t="shared" si="5"/>
        <v>27</v>
      </c>
      <c r="R13" s="19">
        <f t="shared" si="6"/>
      </c>
      <c r="S13" s="20"/>
      <c r="T13" s="5"/>
      <c r="U13" s="18">
        <f>IF(U12&gt;0,U12+1,IF(U$6=7,1,0))</f>
        <v>6</v>
      </c>
      <c r="V13" s="19">
        <f t="shared" si="7"/>
        <v>13</v>
      </c>
      <c r="W13" s="19">
        <f t="shared" si="1"/>
        <v>20</v>
      </c>
      <c r="X13" s="19">
        <f t="shared" si="8"/>
        <v>27</v>
      </c>
      <c r="Y13" s="19">
        <f>IF(V13+21&gt;31,"",V13+21)</f>
      </c>
      <c r="Z13" s="20"/>
    </row>
    <row r="14" spans="5:26" ht="1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5:26" ht="15" customHeight="1">
      <c r="E15" s="21">
        <f>byil</f>
        <v>2011</v>
      </c>
      <c r="F15" s="5"/>
      <c r="G15" s="31" t="s">
        <v>3</v>
      </c>
      <c r="H15" s="32"/>
      <c r="I15" s="32"/>
      <c r="J15" s="32"/>
      <c r="K15" s="32"/>
      <c r="L15" s="33"/>
      <c r="M15" s="5"/>
      <c r="N15" s="31" t="s">
        <v>4</v>
      </c>
      <c r="O15" s="32"/>
      <c r="P15" s="32"/>
      <c r="Q15" s="32"/>
      <c r="R15" s="32"/>
      <c r="S15" s="33"/>
      <c r="T15" s="5"/>
      <c r="U15" s="31" t="s">
        <v>5</v>
      </c>
      <c r="V15" s="32"/>
      <c r="W15" s="32"/>
      <c r="X15" s="32"/>
      <c r="Y15" s="32"/>
      <c r="Z15" s="33"/>
    </row>
    <row r="16" spans="5:26" ht="4.5" customHeight="1">
      <c r="E16" s="7"/>
      <c r="F16" s="5"/>
      <c r="G16" s="8">
        <f>WEEKDAY("1/4/"&amp;byil,2)</f>
        <v>5</v>
      </c>
      <c r="H16" s="9"/>
      <c r="I16" s="9"/>
      <c r="J16" s="9"/>
      <c r="K16" s="9"/>
      <c r="L16" s="9"/>
      <c r="M16" s="5"/>
      <c r="N16" s="8">
        <f>WEEKDAY("1/5/"&amp;byil,2)</f>
        <v>7</v>
      </c>
      <c r="O16" s="9"/>
      <c r="P16" s="9"/>
      <c r="Q16" s="9"/>
      <c r="R16" s="9"/>
      <c r="S16" s="9"/>
      <c r="T16" s="5"/>
      <c r="U16" s="8">
        <f>WEEKDAY("1/6/"&amp;byil,2)</f>
        <v>3</v>
      </c>
      <c r="V16" s="9"/>
      <c r="W16" s="9"/>
      <c r="X16" s="9"/>
      <c r="Y16" s="9"/>
      <c r="Z16" s="9"/>
    </row>
    <row r="17" spans="5:26" ht="15.75">
      <c r="E17" s="22" t="s">
        <v>13</v>
      </c>
      <c r="F17" s="5"/>
      <c r="G17" s="21">
        <f>IF(G16=1,1,0)</f>
        <v>0</v>
      </c>
      <c r="H17" s="21">
        <f>G23+1</f>
        <v>4</v>
      </c>
      <c r="I17" s="21">
        <f aca="true" t="shared" si="9" ref="I17:I23">H17+7</f>
        <v>11</v>
      </c>
      <c r="J17" s="21">
        <f>H17+14</f>
        <v>18</v>
      </c>
      <c r="K17" s="21">
        <f>H17+21</f>
        <v>25</v>
      </c>
      <c r="L17" s="21">
        <f>IF(H17+28&gt;30,"",H17+28)</f>
      </c>
      <c r="M17" s="5"/>
      <c r="N17" s="21">
        <f>IF(N16=1,1,0)</f>
        <v>0</v>
      </c>
      <c r="O17" s="21">
        <f>N23+1</f>
        <v>2</v>
      </c>
      <c r="P17" s="21">
        <f aca="true" t="shared" si="10" ref="P17:P23">O17+7</f>
        <v>9</v>
      </c>
      <c r="Q17" s="21">
        <f>O17+14</f>
        <v>16</v>
      </c>
      <c r="R17" s="21">
        <f>O17+21</f>
        <v>23</v>
      </c>
      <c r="S17" s="21">
        <f>IF(O17+28&gt;31,"",O17+28)</f>
        <v>30</v>
      </c>
      <c r="T17" s="5"/>
      <c r="U17" s="21">
        <f>IF(U16=1,1,0)</f>
        <v>0</v>
      </c>
      <c r="V17" s="21">
        <f>U23+1</f>
        <v>6</v>
      </c>
      <c r="W17" s="21">
        <f aca="true" t="shared" si="11" ref="W17:W23">V17+7</f>
        <v>13</v>
      </c>
      <c r="X17" s="21">
        <f>V17+14</f>
        <v>20</v>
      </c>
      <c r="Y17" s="21">
        <f>V17+21</f>
        <v>27</v>
      </c>
      <c r="Z17" s="21">
        <f>IF(V17+28&gt;30,"",V17+28)</f>
      </c>
    </row>
    <row r="18" spans="5:26" ht="15.75">
      <c r="E18" s="22" t="s">
        <v>14</v>
      </c>
      <c r="F18" s="5"/>
      <c r="G18" s="21">
        <f>IF(G17&gt;0,G17+1,IF(G$16=2,1,0))</f>
        <v>0</v>
      </c>
      <c r="H18" s="21">
        <f aca="true" t="shared" si="12" ref="H18:H23">H17+1</f>
        <v>5</v>
      </c>
      <c r="I18" s="21">
        <f t="shared" si="9"/>
        <v>12</v>
      </c>
      <c r="J18" s="21">
        <f aca="true" t="shared" si="13" ref="J18:J23">H18+14</f>
        <v>19</v>
      </c>
      <c r="K18" s="21">
        <f>H18+21</f>
        <v>26</v>
      </c>
      <c r="L18" s="21"/>
      <c r="M18" s="5"/>
      <c r="N18" s="21">
        <f>IF(N17&gt;0,N17+1,IF(N$16=2,1,0))</f>
        <v>0</v>
      </c>
      <c r="O18" s="21">
        <f aca="true" t="shared" si="14" ref="O18:O23">O17+1</f>
        <v>3</v>
      </c>
      <c r="P18" s="21">
        <f t="shared" si="10"/>
        <v>10</v>
      </c>
      <c r="Q18" s="21">
        <f aca="true" t="shared" si="15" ref="Q18:Q23">O18+14</f>
        <v>17</v>
      </c>
      <c r="R18" s="21">
        <f>O18+21</f>
        <v>24</v>
      </c>
      <c r="S18" s="21">
        <f>IF(O18+28&gt;31,"",O18+28)</f>
        <v>31</v>
      </c>
      <c r="T18" s="5"/>
      <c r="U18" s="21">
        <f>IF(U17&gt;0,U17+1,IF(U$16=2,1,0))</f>
        <v>0</v>
      </c>
      <c r="V18" s="21">
        <f aca="true" t="shared" si="16" ref="V18:V23">V17+1</f>
        <v>7</v>
      </c>
      <c r="W18" s="21">
        <f t="shared" si="11"/>
        <v>14</v>
      </c>
      <c r="X18" s="21">
        <f aca="true" t="shared" si="17" ref="X18:X23">V18+14</f>
        <v>21</v>
      </c>
      <c r="Y18" s="21">
        <f>V18+21</f>
        <v>28</v>
      </c>
      <c r="Z18" s="21"/>
    </row>
    <row r="19" spans="5:26" ht="15.75">
      <c r="E19" s="22" t="s">
        <v>15</v>
      </c>
      <c r="F19" s="5"/>
      <c r="G19" s="21">
        <f>IF(G18&gt;0,G18+1,IF(G$16=3,1,0))</f>
        <v>0</v>
      </c>
      <c r="H19" s="21">
        <f t="shared" si="12"/>
        <v>6</v>
      </c>
      <c r="I19" s="21">
        <f t="shared" si="9"/>
        <v>13</v>
      </c>
      <c r="J19" s="21">
        <f t="shared" si="13"/>
        <v>20</v>
      </c>
      <c r="K19" s="21">
        <f>IF(H19+21&gt;30,"",H19+21)</f>
        <v>27</v>
      </c>
      <c r="L19" s="21"/>
      <c r="M19" s="5"/>
      <c r="N19" s="21">
        <f>IF(N18&gt;0,N18+1,IF(N$16=3,1,0))</f>
        <v>0</v>
      </c>
      <c r="O19" s="21">
        <f t="shared" si="14"/>
        <v>4</v>
      </c>
      <c r="P19" s="21">
        <f t="shared" si="10"/>
        <v>11</v>
      </c>
      <c r="Q19" s="21">
        <f t="shared" si="15"/>
        <v>18</v>
      </c>
      <c r="R19" s="21">
        <f>O19+21</f>
        <v>25</v>
      </c>
      <c r="S19" s="21"/>
      <c r="T19" s="5"/>
      <c r="U19" s="21">
        <f>IF(U18&gt;0,U18+1,IF(U$16=3,1,0))</f>
        <v>1</v>
      </c>
      <c r="V19" s="21">
        <f t="shared" si="16"/>
        <v>8</v>
      </c>
      <c r="W19" s="21">
        <f t="shared" si="11"/>
        <v>15</v>
      </c>
      <c r="X19" s="21">
        <f t="shared" si="17"/>
        <v>22</v>
      </c>
      <c r="Y19" s="21">
        <f>IF(V19+21&gt;30,"",V19+21)</f>
        <v>29</v>
      </c>
      <c r="Z19" s="21"/>
    </row>
    <row r="20" spans="5:26" ht="15.75">
      <c r="E20" s="22" t="s">
        <v>16</v>
      </c>
      <c r="F20" s="5"/>
      <c r="G20" s="21">
        <f>IF(G19&gt;0,G19+1,IF(G$16=4,1,0))</f>
        <v>0</v>
      </c>
      <c r="H20" s="21">
        <f t="shared" si="12"/>
        <v>7</v>
      </c>
      <c r="I20" s="21">
        <f t="shared" si="9"/>
        <v>14</v>
      </c>
      <c r="J20" s="21">
        <f t="shared" si="13"/>
        <v>21</v>
      </c>
      <c r="K20" s="21">
        <f>IF(H20+21&gt;30,"",H20+21)</f>
        <v>28</v>
      </c>
      <c r="L20" s="21"/>
      <c r="M20" s="5"/>
      <c r="N20" s="21">
        <f>IF(N19&gt;0,N19+1,IF(N$16=4,1,0))</f>
        <v>0</v>
      </c>
      <c r="O20" s="21">
        <f t="shared" si="14"/>
        <v>5</v>
      </c>
      <c r="P20" s="21">
        <f t="shared" si="10"/>
        <v>12</v>
      </c>
      <c r="Q20" s="21">
        <f t="shared" si="15"/>
        <v>19</v>
      </c>
      <c r="R20" s="21">
        <f>IF(O20+21&gt;31,"",O20+21)</f>
        <v>26</v>
      </c>
      <c r="S20" s="21"/>
      <c r="T20" s="5"/>
      <c r="U20" s="21">
        <f>IF(U19&gt;0,U19+1,IF(U$16=4,1,0))</f>
        <v>2</v>
      </c>
      <c r="V20" s="21">
        <f t="shared" si="16"/>
        <v>9</v>
      </c>
      <c r="W20" s="21">
        <f t="shared" si="11"/>
        <v>16</v>
      </c>
      <c r="X20" s="21">
        <f t="shared" si="17"/>
        <v>23</v>
      </c>
      <c r="Y20" s="21">
        <f>IF(V20+21&gt;30,"",V20+21)</f>
        <v>30</v>
      </c>
      <c r="Z20" s="21"/>
    </row>
    <row r="21" spans="5:26" ht="15.75">
      <c r="E21" s="22" t="s">
        <v>17</v>
      </c>
      <c r="F21" s="5"/>
      <c r="G21" s="21">
        <f>IF(G20&gt;0,G20+1,IF(G$16=5,1,0))</f>
        <v>1</v>
      </c>
      <c r="H21" s="21">
        <f t="shared" si="12"/>
        <v>8</v>
      </c>
      <c r="I21" s="21">
        <f t="shared" si="9"/>
        <v>15</v>
      </c>
      <c r="J21" s="21">
        <f t="shared" si="13"/>
        <v>22</v>
      </c>
      <c r="K21" s="21">
        <f>IF(H21+21&gt;30,"",H21+21)</f>
        <v>29</v>
      </c>
      <c r="L21" s="21"/>
      <c r="M21" s="5"/>
      <c r="N21" s="21">
        <f>IF(N20&gt;0,N20+1,IF(N$16=5,1,0))</f>
        <v>0</v>
      </c>
      <c r="O21" s="21">
        <f t="shared" si="14"/>
        <v>6</v>
      </c>
      <c r="P21" s="21">
        <f t="shared" si="10"/>
        <v>13</v>
      </c>
      <c r="Q21" s="21">
        <f t="shared" si="15"/>
        <v>20</v>
      </c>
      <c r="R21" s="21">
        <f>IF(O21+21&gt;31,"",O21+21)</f>
        <v>27</v>
      </c>
      <c r="S21" s="21"/>
      <c r="T21" s="5"/>
      <c r="U21" s="21">
        <f>IF(U20&gt;0,U20+1,IF(U$16=5,1,0))</f>
        <v>3</v>
      </c>
      <c r="V21" s="21">
        <f t="shared" si="16"/>
        <v>10</v>
      </c>
      <c r="W21" s="21">
        <f t="shared" si="11"/>
        <v>17</v>
      </c>
      <c r="X21" s="21">
        <f t="shared" si="17"/>
        <v>24</v>
      </c>
      <c r="Y21" s="21">
        <f>IF(V21+21&gt;30,"",V21+21)</f>
      </c>
      <c r="Z21" s="21"/>
    </row>
    <row r="22" spans="5:26" ht="15.75">
      <c r="E22" s="13" t="s">
        <v>18</v>
      </c>
      <c r="F22" s="5"/>
      <c r="G22" s="14">
        <f>IF(G21&gt;0,G21+1,IF(G$16=6,1,0))</f>
        <v>2</v>
      </c>
      <c r="H22" s="15">
        <f t="shared" si="12"/>
        <v>9</v>
      </c>
      <c r="I22" s="15">
        <f t="shared" si="9"/>
        <v>16</v>
      </c>
      <c r="J22" s="15">
        <f t="shared" si="13"/>
        <v>23</v>
      </c>
      <c r="K22" s="15">
        <f>IF(H22+21&gt;30,"",H22+21)</f>
        <v>30</v>
      </c>
      <c r="L22" s="16"/>
      <c r="M22" s="5"/>
      <c r="N22" s="14">
        <f>IF(N21&gt;0,N21+1,IF(N$16=6,1,0))</f>
        <v>0</v>
      </c>
      <c r="O22" s="15">
        <f t="shared" si="14"/>
        <v>7</v>
      </c>
      <c r="P22" s="15">
        <f t="shared" si="10"/>
        <v>14</v>
      </c>
      <c r="Q22" s="15">
        <f t="shared" si="15"/>
        <v>21</v>
      </c>
      <c r="R22" s="15">
        <f>IF(O22+21&gt;31,"",O22+21)</f>
        <v>28</v>
      </c>
      <c r="S22" s="16"/>
      <c r="T22" s="5"/>
      <c r="U22" s="14">
        <f>IF(U21&gt;0,U21+1,IF(U$16=6,1,0))</f>
        <v>4</v>
      </c>
      <c r="V22" s="15">
        <f t="shared" si="16"/>
        <v>11</v>
      </c>
      <c r="W22" s="15">
        <f t="shared" si="11"/>
        <v>18</v>
      </c>
      <c r="X22" s="15">
        <f t="shared" si="17"/>
        <v>25</v>
      </c>
      <c r="Y22" s="15">
        <f>IF(V22+21&gt;30,"",V22+21)</f>
      </c>
      <c r="Z22" s="16"/>
    </row>
    <row r="23" spans="5:26" ht="15.75">
      <c r="E23" s="17" t="s">
        <v>19</v>
      </c>
      <c r="F23" s="5"/>
      <c r="G23" s="18">
        <f>IF(G22&gt;0,G22+1,IF(G$16=7,1,0))</f>
        <v>3</v>
      </c>
      <c r="H23" s="19">
        <f t="shared" si="12"/>
        <v>10</v>
      </c>
      <c r="I23" s="19">
        <f t="shared" si="9"/>
        <v>17</v>
      </c>
      <c r="J23" s="19">
        <f t="shared" si="13"/>
        <v>24</v>
      </c>
      <c r="K23" s="19">
        <f>IF(H23+21&gt;30,"",H23+21)</f>
      </c>
      <c r="L23" s="20"/>
      <c r="M23" s="5"/>
      <c r="N23" s="18">
        <f>IF(N22&gt;0,N22+1,IF(N$16=7,1,0))</f>
        <v>1</v>
      </c>
      <c r="O23" s="19">
        <f t="shared" si="14"/>
        <v>8</v>
      </c>
      <c r="P23" s="19">
        <f t="shared" si="10"/>
        <v>15</v>
      </c>
      <c r="Q23" s="19">
        <f t="shared" si="15"/>
        <v>22</v>
      </c>
      <c r="R23" s="19">
        <f>IF(O23+21&gt;31,"",O23+21)</f>
        <v>29</v>
      </c>
      <c r="S23" s="20"/>
      <c r="T23" s="5"/>
      <c r="U23" s="18">
        <f>IF(U22&gt;0,U22+1,IF(U$16=7,1,0))</f>
        <v>5</v>
      </c>
      <c r="V23" s="19">
        <f t="shared" si="16"/>
        <v>12</v>
      </c>
      <c r="W23" s="19">
        <f t="shared" si="11"/>
        <v>19</v>
      </c>
      <c r="X23" s="19">
        <f t="shared" si="17"/>
        <v>26</v>
      </c>
      <c r="Y23" s="19">
        <f>IF(V23+21&gt;30,"",V23+21)</f>
      </c>
      <c r="Z23" s="20"/>
    </row>
    <row r="24" spans="5:26" ht="1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5:26" ht="15.75">
      <c r="E25" s="23">
        <f>byil</f>
        <v>2011</v>
      </c>
      <c r="F25" s="5"/>
      <c r="G25" s="39" t="s">
        <v>6</v>
      </c>
      <c r="H25" s="40"/>
      <c r="I25" s="40"/>
      <c r="J25" s="40"/>
      <c r="K25" s="40"/>
      <c r="L25" s="41"/>
      <c r="M25" s="5"/>
      <c r="N25" s="39" t="s">
        <v>7</v>
      </c>
      <c r="O25" s="40"/>
      <c r="P25" s="40"/>
      <c r="Q25" s="40"/>
      <c r="R25" s="40"/>
      <c r="S25" s="41"/>
      <c r="T25" s="5"/>
      <c r="U25" s="39" t="s">
        <v>8</v>
      </c>
      <c r="V25" s="40"/>
      <c r="W25" s="40"/>
      <c r="X25" s="40"/>
      <c r="Y25" s="40"/>
      <c r="Z25" s="41"/>
    </row>
    <row r="26" spans="5:26" ht="4.5" customHeight="1">
      <c r="E26" s="7"/>
      <c r="F26" s="5"/>
      <c r="G26" s="8">
        <f>WEEKDAY("1/7/"&amp;byil,2)</f>
        <v>5</v>
      </c>
      <c r="H26" s="9"/>
      <c r="I26" s="9"/>
      <c r="J26" s="9"/>
      <c r="K26" s="9"/>
      <c r="L26" s="9"/>
      <c r="M26" s="5"/>
      <c r="N26" s="8">
        <f>WEEKDAY("1/8/"&amp;byil,2)</f>
        <v>1</v>
      </c>
      <c r="O26" s="9"/>
      <c r="P26" s="9"/>
      <c r="Q26" s="9"/>
      <c r="R26" s="9"/>
      <c r="S26" s="9"/>
      <c r="T26" s="5"/>
      <c r="U26" s="8">
        <f>WEEKDAY("1/9/"&amp;byil,2)</f>
        <v>4</v>
      </c>
      <c r="V26" s="9"/>
      <c r="W26" s="9"/>
      <c r="X26" s="9"/>
      <c r="Y26" s="9"/>
      <c r="Z26" s="9"/>
    </row>
    <row r="27" spans="5:26" ht="15.75">
      <c r="E27" s="24" t="s">
        <v>13</v>
      </c>
      <c r="F27" s="5"/>
      <c r="G27" s="23">
        <f>IF(G26=1,1,0)</f>
        <v>0</v>
      </c>
      <c r="H27" s="23">
        <f>G33+1</f>
        <v>4</v>
      </c>
      <c r="I27" s="23">
        <f aca="true" t="shared" si="18" ref="I27:I33">H27+7</f>
        <v>11</v>
      </c>
      <c r="J27" s="23">
        <f>H27+14</f>
        <v>18</v>
      </c>
      <c r="K27" s="23">
        <f>H27+21</f>
        <v>25</v>
      </c>
      <c r="L27" s="23">
        <f>IF(H27+28&gt;31,"",H27+28)</f>
      </c>
      <c r="M27" s="5"/>
      <c r="N27" s="23">
        <f>IF(N26=1,1,0)</f>
        <v>1</v>
      </c>
      <c r="O27" s="23">
        <f>N33+1</f>
        <v>8</v>
      </c>
      <c r="P27" s="23">
        <f aca="true" t="shared" si="19" ref="P27:P33">O27+7</f>
        <v>15</v>
      </c>
      <c r="Q27" s="23">
        <f>O27+14</f>
        <v>22</v>
      </c>
      <c r="R27" s="23">
        <f>O27+21</f>
        <v>29</v>
      </c>
      <c r="S27" s="23">
        <f>IF(O27+28&gt;31,"",O27+28)</f>
      </c>
      <c r="T27" s="5"/>
      <c r="U27" s="23">
        <f>IF(U26=1,1,0)</f>
        <v>0</v>
      </c>
      <c r="V27" s="23">
        <f>U33+1</f>
        <v>5</v>
      </c>
      <c r="W27" s="23">
        <f aca="true" t="shared" si="20" ref="W27:W33">V27+7</f>
        <v>12</v>
      </c>
      <c r="X27" s="23">
        <f>V27+14</f>
        <v>19</v>
      </c>
      <c r="Y27" s="23">
        <f>V27+21</f>
        <v>26</v>
      </c>
      <c r="Z27" s="23">
        <f>IF(V27+28&gt;30,"",V27+28)</f>
      </c>
    </row>
    <row r="28" spans="5:26" ht="15.75">
      <c r="E28" s="24" t="s">
        <v>14</v>
      </c>
      <c r="F28" s="5"/>
      <c r="G28" s="23">
        <f>IF(G27&gt;0,G27+1,IF(G$26=2,1,0))</f>
        <v>0</v>
      </c>
      <c r="H28" s="23">
        <f aca="true" t="shared" si="21" ref="H28:H33">H27+1</f>
        <v>5</v>
      </c>
      <c r="I28" s="23">
        <f t="shared" si="18"/>
        <v>12</v>
      </c>
      <c r="J28" s="23">
        <f aca="true" t="shared" si="22" ref="J28:J33">H28+14</f>
        <v>19</v>
      </c>
      <c r="K28" s="23">
        <f>H28+21</f>
        <v>26</v>
      </c>
      <c r="L28" s="23">
        <f>IF(H28+28&gt;31,"",H28+28)</f>
      </c>
      <c r="M28" s="5"/>
      <c r="N28" s="23">
        <f>IF(N27&gt;0,N27+1,IF(N$26=2,1,0))</f>
        <v>2</v>
      </c>
      <c r="O28" s="23">
        <f aca="true" t="shared" si="23" ref="O28:O33">O27+1</f>
        <v>9</v>
      </c>
      <c r="P28" s="23">
        <f t="shared" si="19"/>
        <v>16</v>
      </c>
      <c r="Q28" s="23">
        <f aca="true" t="shared" si="24" ref="Q28:Q33">O28+14</f>
        <v>23</v>
      </c>
      <c r="R28" s="23">
        <f>O28+21</f>
        <v>30</v>
      </c>
      <c r="S28" s="23">
        <f>IF(O28+28&gt;31,"",O28+28)</f>
      </c>
      <c r="T28" s="5"/>
      <c r="U28" s="23">
        <f>IF(U27&gt;0,U27+1,IF(U$26=2,1,0))</f>
        <v>0</v>
      </c>
      <c r="V28" s="23">
        <f aca="true" t="shared" si="25" ref="V28:V33">V27+1</f>
        <v>6</v>
      </c>
      <c r="W28" s="23">
        <f t="shared" si="20"/>
        <v>13</v>
      </c>
      <c r="X28" s="23">
        <f aca="true" t="shared" si="26" ref="X28:X33">V28+14</f>
        <v>20</v>
      </c>
      <c r="Y28" s="23">
        <f>V28+21</f>
        <v>27</v>
      </c>
      <c r="Z28" s="23"/>
    </row>
    <row r="29" spans="5:26" ht="15.75">
      <c r="E29" s="24" t="s">
        <v>15</v>
      </c>
      <c r="F29" s="5"/>
      <c r="G29" s="23">
        <f>IF(G28&gt;0,G28+1,IF(G$26=3,1,0))</f>
        <v>0</v>
      </c>
      <c r="H29" s="23">
        <f t="shared" si="21"/>
        <v>6</v>
      </c>
      <c r="I29" s="23">
        <f t="shared" si="18"/>
        <v>13</v>
      </c>
      <c r="J29" s="23">
        <f t="shared" si="22"/>
        <v>20</v>
      </c>
      <c r="K29" s="23">
        <f>H29+21</f>
        <v>27</v>
      </c>
      <c r="L29" s="23"/>
      <c r="M29" s="5"/>
      <c r="N29" s="23">
        <f>IF(N28&gt;0,N28+1,IF(N$26=3,1,0))</f>
        <v>3</v>
      </c>
      <c r="O29" s="23">
        <f t="shared" si="23"/>
        <v>10</v>
      </c>
      <c r="P29" s="23">
        <f t="shared" si="19"/>
        <v>17</v>
      </c>
      <c r="Q29" s="23">
        <f t="shared" si="24"/>
        <v>24</v>
      </c>
      <c r="R29" s="23">
        <f>O29+21</f>
        <v>31</v>
      </c>
      <c r="S29" s="23"/>
      <c r="T29" s="5"/>
      <c r="U29" s="23">
        <f>IF(U28&gt;0,U28+1,IF(U$26=3,1,0))</f>
        <v>0</v>
      </c>
      <c r="V29" s="23">
        <f t="shared" si="25"/>
        <v>7</v>
      </c>
      <c r="W29" s="23">
        <f t="shared" si="20"/>
        <v>14</v>
      </c>
      <c r="X29" s="23">
        <f t="shared" si="26"/>
        <v>21</v>
      </c>
      <c r="Y29" s="23">
        <f>IF(V29+21&gt;30,"",V29+21)</f>
        <v>28</v>
      </c>
      <c r="Z29" s="23"/>
    </row>
    <row r="30" spans="5:26" ht="15.75">
      <c r="E30" s="24" t="s">
        <v>16</v>
      </c>
      <c r="F30" s="5"/>
      <c r="G30" s="23">
        <f>IF(G29&gt;0,G29+1,IF(G$26=4,1,0))</f>
        <v>0</v>
      </c>
      <c r="H30" s="23">
        <f t="shared" si="21"/>
        <v>7</v>
      </c>
      <c r="I30" s="23">
        <f t="shared" si="18"/>
        <v>14</v>
      </c>
      <c r="J30" s="23">
        <f t="shared" si="22"/>
        <v>21</v>
      </c>
      <c r="K30" s="23">
        <f>IF(H30+21&gt;31,"",H30+21)</f>
        <v>28</v>
      </c>
      <c r="L30" s="23"/>
      <c r="M30" s="5"/>
      <c r="N30" s="23">
        <f>IF(N29&gt;0,N29+1,IF(N$26=4,1,0))</f>
        <v>4</v>
      </c>
      <c r="O30" s="23">
        <f t="shared" si="23"/>
        <v>11</v>
      </c>
      <c r="P30" s="23">
        <f t="shared" si="19"/>
        <v>18</v>
      </c>
      <c r="Q30" s="23">
        <f t="shared" si="24"/>
        <v>25</v>
      </c>
      <c r="R30" s="23">
        <f>IF(O30+21&gt;31,"",O30+21)</f>
      </c>
      <c r="S30" s="23"/>
      <c r="T30" s="5"/>
      <c r="U30" s="23">
        <f>IF(U29&gt;0,U29+1,IF(U$26=4,1,0))</f>
        <v>1</v>
      </c>
      <c r="V30" s="23">
        <f t="shared" si="25"/>
        <v>8</v>
      </c>
      <c r="W30" s="23">
        <f t="shared" si="20"/>
        <v>15</v>
      </c>
      <c r="X30" s="23">
        <f t="shared" si="26"/>
        <v>22</v>
      </c>
      <c r="Y30" s="23">
        <f>IF(V30+21&gt;30,"",V30+21)</f>
        <v>29</v>
      </c>
      <c r="Z30" s="23"/>
    </row>
    <row r="31" spans="5:26" ht="15.75">
      <c r="E31" s="24" t="s">
        <v>17</v>
      </c>
      <c r="F31" s="5"/>
      <c r="G31" s="23">
        <f>IF(G30&gt;0,G30+1,IF(G$26=5,1,0))</f>
        <v>1</v>
      </c>
      <c r="H31" s="23">
        <f t="shared" si="21"/>
        <v>8</v>
      </c>
      <c r="I31" s="23">
        <f t="shared" si="18"/>
        <v>15</v>
      </c>
      <c r="J31" s="23">
        <f t="shared" si="22"/>
        <v>22</v>
      </c>
      <c r="K31" s="23">
        <f>IF(H31+21&gt;31,"",H31+21)</f>
        <v>29</v>
      </c>
      <c r="L31" s="23"/>
      <c r="M31" s="5"/>
      <c r="N31" s="23">
        <f>IF(N30&gt;0,N30+1,IF(N$26=5,1,0))</f>
        <v>5</v>
      </c>
      <c r="O31" s="23">
        <f t="shared" si="23"/>
        <v>12</v>
      </c>
      <c r="P31" s="23">
        <f t="shared" si="19"/>
        <v>19</v>
      </c>
      <c r="Q31" s="23">
        <f t="shared" si="24"/>
        <v>26</v>
      </c>
      <c r="R31" s="23">
        <f>IF(O31+21&gt;31,"",O31+21)</f>
      </c>
      <c r="S31" s="23"/>
      <c r="T31" s="5"/>
      <c r="U31" s="23">
        <f>IF(U30&gt;0,U30+1,IF(U$26=5,1,0))</f>
        <v>2</v>
      </c>
      <c r="V31" s="23">
        <f t="shared" si="25"/>
        <v>9</v>
      </c>
      <c r="W31" s="23">
        <f t="shared" si="20"/>
        <v>16</v>
      </c>
      <c r="X31" s="23">
        <f t="shared" si="26"/>
        <v>23</v>
      </c>
      <c r="Y31" s="23">
        <f>IF(V31+21&gt;30,"",V31+21)</f>
        <v>30</v>
      </c>
      <c r="Z31" s="23"/>
    </row>
    <row r="32" spans="5:26" ht="15.75">
      <c r="E32" s="13" t="s">
        <v>18</v>
      </c>
      <c r="F32" s="5"/>
      <c r="G32" s="14">
        <f>IF(G31&gt;0,G31+1,IF(G$26=6,1,0))</f>
        <v>2</v>
      </c>
      <c r="H32" s="15">
        <f t="shared" si="21"/>
        <v>9</v>
      </c>
      <c r="I32" s="15">
        <f t="shared" si="18"/>
        <v>16</v>
      </c>
      <c r="J32" s="15">
        <f t="shared" si="22"/>
        <v>23</v>
      </c>
      <c r="K32" s="15">
        <f>IF(H32+21&gt;31,"",H32+21)</f>
        <v>30</v>
      </c>
      <c r="L32" s="16"/>
      <c r="M32" s="5"/>
      <c r="N32" s="14">
        <f>IF(N31&gt;0,N31+1,IF(N$26=6,1,0))</f>
        <v>6</v>
      </c>
      <c r="O32" s="15">
        <f t="shared" si="23"/>
        <v>13</v>
      </c>
      <c r="P32" s="15">
        <f t="shared" si="19"/>
        <v>20</v>
      </c>
      <c r="Q32" s="15">
        <f t="shared" si="24"/>
        <v>27</v>
      </c>
      <c r="R32" s="15">
        <f>IF(O32+21&gt;31,"",O32+21)</f>
      </c>
      <c r="S32" s="16"/>
      <c r="T32" s="5"/>
      <c r="U32" s="14">
        <f>IF(U31&gt;0,U31+1,IF(U$26=6,1,0))</f>
        <v>3</v>
      </c>
      <c r="V32" s="15">
        <f t="shared" si="25"/>
        <v>10</v>
      </c>
      <c r="W32" s="15">
        <f t="shared" si="20"/>
        <v>17</v>
      </c>
      <c r="X32" s="15">
        <f t="shared" si="26"/>
        <v>24</v>
      </c>
      <c r="Y32" s="15">
        <f>IF(V32+21&gt;30,"",V32+21)</f>
      </c>
      <c r="Z32" s="16"/>
    </row>
    <row r="33" spans="5:26" ht="15.75">
      <c r="E33" s="17" t="s">
        <v>20</v>
      </c>
      <c r="F33" s="5"/>
      <c r="G33" s="18">
        <f>IF(G32&gt;0,G32+1,IF(G$26=7,1,0))</f>
        <v>3</v>
      </c>
      <c r="H33" s="19">
        <f t="shared" si="21"/>
        <v>10</v>
      </c>
      <c r="I33" s="19">
        <f t="shared" si="18"/>
        <v>17</v>
      </c>
      <c r="J33" s="19">
        <f t="shared" si="22"/>
        <v>24</v>
      </c>
      <c r="K33" s="19">
        <f>IF(H33+21&gt;31,"",H33+21)</f>
        <v>31</v>
      </c>
      <c r="L33" s="20"/>
      <c r="M33" s="5"/>
      <c r="N33" s="18">
        <f>IF(N32&gt;0,N32+1,IF(N$26=7,1,0))</f>
        <v>7</v>
      </c>
      <c r="O33" s="19">
        <f t="shared" si="23"/>
        <v>14</v>
      </c>
      <c r="P33" s="19">
        <f t="shared" si="19"/>
        <v>21</v>
      </c>
      <c r="Q33" s="19">
        <f t="shared" si="24"/>
        <v>28</v>
      </c>
      <c r="R33" s="19">
        <f>IF(O33+21&gt;31,"",O33+21)</f>
      </c>
      <c r="S33" s="20"/>
      <c r="T33" s="5"/>
      <c r="U33" s="18">
        <f>IF(U32&gt;0,U32+1,IF(U$26=7,1,0))</f>
        <v>4</v>
      </c>
      <c r="V33" s="19">
        <f t="shared" si="25"/>
        <v>11</v>
      </c>
      <c r="W33" s="19">
        <f t="shared" si="20"/>
        <v>18</v>
      </c>
      <c r="X33" s="19">
        <f t="shared" si="26"/>
        <v>25</v>
      </c>
      <c r="Y33" s="19">
        <f>IF(V33+21&gt;30,"",V33+21)</f>
      </c>
      <c r="Z33" s="20"/>
    </row>
    <row r="34" spans="5:26" ht="1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5:26" ht="15.75">
      <c r="E35" s="25">
        <f>byil</f>
        <v>2011</v>
      </c>
      <c r="F35" s="5"/>
      <c r="G35" s="28" t="s">
        <v>11</v>
      </c>
      <c r="H35" s="29"/>
      <c r="I35" s="29"/>
      <c r="J35" s="29"/>
      <c r="K35" s="29"/>
      <c r="L35" s="30"/>
      <c r="M35" s="5"/>
      <c r="N35" s="28" t="s">
        <v>9</v>
      </c>
      <c r="O35" s="29"/>
      <c r="P35" s="29"/>
      <c r="Q35" s="29"/>
      <c r="R35" s="29"/>
      <c r="S35" s="30"/>
      <c r="T35" s="5"/>
      <c r="U35" s="28" t="s">
        <v>10</v>
      </c>
      <c r="V35" s="29"/>
      <c r="W35" s="29"/>
      <c r="X35" s="29"/>
      <c r="Y35" s="29"/>
      <c r="Z35" s="30"/>
    </row>
    <row r="36" spans="5:26" ht="4.5" customHeight="1">
      <c r="E36" s="7"/>
      <c r="F36" s="5"/>
      <c r="G36" s="8">
        <f>WEEKDAY("1/10/"&amp;byil,2)</f>
        <v>6</v>
      </c>
      <c r="H36" s="9"/>
      <c r="I36" s="9"/>
      <c r="J36" s="9"/>
      <c r="K36" s="9"/>
      <c r="L36" s="9"/>
      <c r="M36" s="5"/>
      <c r="N36" s="8">
        <f>WEEKDAY("1/11/"&amp;byil,2)</f>
        <v>2</v>
      </c>
      <c r="O36" s="9"/>
      <c r="P36" s="9"/>
      <c r="Q36" s="9"/>
      <c r="R36" s="9"/>
      <c r="S36" s="9"/>
      <c r="T36" s="5"/>
      <c r="U36" s="8">
        <f>WEEKDAY("1/12/"&amp;byil,2)</f>
        <v>4</v>
      </c>
      <c r="V36" s="9"/>
      <c r="W36" s="9"/>
      <c r="X36" s="9"/>
      <c r="Y36" s="9"/>
      <c r="Z36" s="9"/>
    </row>
    <row r="37" spans="5:26" ht="15.75">
      <c r="E37" s="26" t="s">
        <v>13</v>
      </c>
      <c r="F37" s="5"/>
      <c r="G37" s="25">
        <f>IF(G36=1,1,0)</f>
        <v>0</v>
      </c>
      <c r="H37" s="25">
        <f>G43+1</f>
        <v>3</v>
      </c>
      <c r="I37" s="25">
        <f aca="true" t="shared" si="27" ref="I37:I43">H37+7</f>
        <v>10</v>
      </c>
      <c r="J37" s="25">
        <f>H37+14</f>
        <v>17</v>
      </c>
      <c r="K37" s="25">
        <f>H37+21</f>
        <v>24</v>
      </c>
      <c r="L37" s="25">
        <f>IF(H37+28&gt;31,"",H37+28)</f>
        <v>31</v>
      </c>
      <c r="M37" s="5"/>
      <c r="N37" s="25">
        <f>IF(N36=1,1,0)</f>
        <v>0</v>
      </c>
      <c r="O37" s="25">
        <f>N43+1</f>
        <v>7</v>
      </c>
      <c r="P37" s="25">
        <f aca="true" t="shared" si="28" ref="P37:P43">O37+7</f>
        <v>14</v>
      </c>
      <c r="Q37" s="25">
        <f>O37+14</f>
        <v>21</v>
      </c>
      <c r="R37" s="25">
        <f>O37+21</f>
        <v>28</v>
      </c>
      <c r="S37" s="25">
        <f>IF(O37+28&gt;30,"",O37+28)</f>
      </c>
      <c r="T37" s="5"/>
      <c r="U37" s="25">
        <f>IF(U36=1,1,0)</f>
        <v>0</v>
      </c>
      <c r="V37" s="25">
        <f>U43+1</f>
        <v>5</v>
      </c>
      <c r="W37" s="25">
        <f aca="true" t="shared" si="29" ref="W37:W43">V37+7</f>
        <v>12</v>
      </c>
      <c r="X37" s="25">
        <f>V37+14</f>
        <v>19</v>
      </c>
      <c r="Y37" s="25">
        <f>V37+21</f>
        <v>26</v>
      </c>
      <c r="Z37" s="25">
        <f>IF(V37+28&gt;31,"",V37+28)</f>
      </c>
    </row>
    <row r="38" spans="5:26" ht="15.75">
      <c r="E38" s="26" t="s">
        <v>14</v>
      </c>
      <c r="F38" s="5"/>
      <c r="G38" s="25">
        <f>IF(G37&gt;0,G37+1,IF(G$36=2,1,0))</f>
        <v>0</v>
      </c>
      <c r="H38" s="25">
        <f aca="true" t="shared" si="30" ref="H38:H43">H37+1</f>
        <v>4</v>
      </c>
      <c r="I38" s="25">
        <f t="shared" si="27"/>
        <v>11</v>
      </c>
      <c r="J38" s="25">
        <f aca="true" t="shared" si="31" ref="J38:J43">H38+14</f>
        <v>18</v>
      </c>
      <c r="K38" s="25">
        <f>H38+21</f>
        <v>25</v>
      </c>
      <c r="L38" s="25">
        <f>IF(H38+28&gt;31,"",H38+28)</f>
      </c>
      <c r="M38" s="5"/>
      <c r="N38" s="25">
        <f>IF(N37&gt;0,N37+1,IF(N$36=2,1,0))</f>
        <v>1</v>
      </c>
      <c r="O38" s="25">
        <f aca="true" t="shared" si="32" ref="O38:O43">O37+1</f>
        <v>8</v>
      </c>
      <c r="P38" s="25">
        <f t="shared" si="28"/>
        <v>15</v>
      </c>
      <c r="Q38" s="25">
        <f aca="true" t="shared" si="33" ref="Q38:Q43">O38+14</f>
        <v>22</v>
      </c>
      <c r="R38" s="25">
        <f>O38+21</f>
        <v>29</v>
      </c>
      <c r="S38" s="25"/>
      <c r="T38" s="5"/>
      <c r="U38" s="25">
        <f>IF(U37&gt;0,U37+1,IF(U$36=2,1,0))</f>
        <v>0</v>
      </c>
      <c r="V38" s="25">
        <f aca="true" t="shared" si="34" ref="V38:V43">V37+1</f>
        <v>6</v>
      </c>
      <c r="W38" s="25">
        <f t="shared" si="29"/>
        <v>13</v>
      </c>
      <c r="X38" s="25">
        <f aca="true" t="shared" si="35" ref="X38:X43">V38+14</f>
        <v>20</v>
      </c>
      <c r="Y38" s="25">
        <f>V38+21</f>
        <v>27</v>
      </c>
      <c r="Z38" s="25">
        <f>IF(V38+28&gt;31,"",V38+28)</f>
      </c>
    </row>
    <row r="39" spans="5:26" ht="15.75">
      <c r="E39" s="26" t="s">
        <v>15</v>
      </c>
      <c r="F39" s="5"/>
      <c r="G39" s="25">
        <f>IF(G38&gt;0,G38+1,IF(G$36=3,1,0))</f>
        <v>0</v>
      </c>
      <c r="H39" s="25">
        <f t="shared" si="30"/>
        <v>5</v>
      </c>
      <c r="I39" s="25">
        <f t="shared" si="27"/>
        <v>12</v>
      </c>
      <c r="J39" s="25">
        <f t="shared" si="31"/>
        <v>19</v>
      </c>
      <c r="K39" s="25">
        <f>H39+21</f>
        <v>26</v>
      </c>
      <c r="L39" s="25"/>
      <c r="M39" s="5"/>
      <c r="N39" s="25">
        <f>IF(N38&gt;0,N38+1,IF(N$36=3,1,0))</f>
        <v>2</v>
      </c>
      <c r="O39" s="25">
        <f t="shared" si="32"/>
        <v>9</v>
      </c>
      <c r="P39" s="25">
        <f t="shared" si="28"/>
        <v>16</v>
      </c>
      <c r="Q39" s="25">
        <f t="shared" si="33"/>
        <v>23</v>
      </c>
      <c r="R39" s="25">
        <f>IF(O39+21&gt;30,"",O39+21)</f>
        <v>30</v>
      </c>
      <c r="S39" s="25"/>
      <c r="T39" s="5"/>
      <c r="U39" s="25">
        <f>IF(U38&gt;0,U38+1,IF(U$36=3,1,0))</f>
        <v>0</v>
      </c>
      <c r="V39" s="25">
        <f t="shared" si="34"/>
        <v>7</v>
      </c>
      <c r="W39" s="25">
        <f t="shared" si="29"/>
        <v>14</v>
      </c>
      <c r="X39" s="25">
        <f t="shared" si="35"/>
        <v>21</v>
      </c>
      <c r="Y39" s="25">
        <f>V39+21</f>
        <v>28</v>
      </c>
      <c r="Z39" s="25"/>
    </row>
    <row r="40" spans="5:26" ht="15.75">
      <c r="E40" s="26" t="s">
        <v>16</v>
      </c>
      <c r="F40" s="5"/>
      <c r="G40" s="25">
        <f>IF(G39&gt;0,G39+1,IF(G$36=4,1,0))</f>
        <v>0</v>
      </c>
      <c r="H40" s="25">
        <f t="shared" si="30"/>
        <v>6</v>
      </c>
      <c r="I40" s="25">
        <f t="shared" si="27"/>
        <v>13</v>
      </c>
      <c r="J40" s="25">
        <f t="shared" si="31"/>
        <v>20</v>
      </c>
      <c r="K40" s="25">
        <f>IF(H40+21&gt;31,"",H40+21)</f>
        <v>27</v>
      </c>
      <c r="L40" s="25"/>
      <c r="M40" s="5"/>
      <c r="N40" s="25">
        <f>IF(N39&gt;0,N39+1,IF(N$36=4,1,0))</f>
        <v>3</v>
      </c>
      <c r="O40" s="25">
        <f t="shared" si="32"/>
        <v>10</v>
      </c>
      <c r="P40" s="25">
        <f t="shared" si="28"/>
        <v>17</v>
      </c>
      <c r="Q40" s="25">
        <f t="shared" si="33"/>
        <v>24</v>
      </c>
      <c r="R40" s="25">
        <f>IF(O40+21&gt;30,"",O40+21)</f>
      </c>
      <c r="S40" s="25"/>
      <c r="T40" s="5"/>
      <c r="U40" s="25">
        <f>IF(U39&gt;0,U39+1,IF(U$36=4,1,0))</f>
        <v>1</v>
      </c>
      <c r="V40" s="25">
        <f t="shared" si="34"/>
        <v>8</v>
      </c>
      <c r="W40" s="25">
        <f t="shared" si="29"/>
        <v>15</v>
      </c>
      <c r="X40" s="25">
        <f t="shared" si="35"/>
        <v>22</v>
      </c>
      <c r="Y40" s="25">
        <f>IF(V40+21&gt;31,"",V40+21)</f>
        <v>29</v>
      </c>
      <c r="Z40" s="25"/>
    </row>
    <row r="41" spans="5:26" ht="15.75">
      <c r="E41" s="26" t="s">
        <v>17</v>
      </c>
      <c r="F41" s="5"/>
      <c r="G41" s="25">
        <f>IF(G40&gt;0,G40+1,IF(G$36=5,1,0))</f>
        <v>0</v>
      </c>
      <c r="H41" s="25">
        <f t="shared" si="30"/>
        <v>7</v>
      </c>
      <c r="I41" s="25">
        <f t="shared" si="27"/>
        <v>14</v>
      </c>
      <c r="J41" s="25">
        <f t="shared" si="31"/>
        <v>21</v>
      </c>
      <c r="K41" s="25">
        <f>IF(H41+21&gt;31,"",H41+21)</f>
        <v>28</v>
      </c>
      <c r="L41" s="25"/>
      <c r="M41" s="5"/>
      <c r="N41" s="25">
        <f>IF(N40&gt;0,N40+1,IF(N$36=5,1,0))</f>
        <v>4</v>
      </c>
      <c r="O41" s="25">
        <f t="shared" si="32"/>
        <v>11</v>
      </c>
      <c r="P41" s="25">
        <f t="shared" si="28"/>
        <v>18</v>
      </c>
      <c r="Q41" s="25">
        <f t="shared" si="33"/>
        <v>25</v>
      </c>
      <c r="R41" s="25">
        <f>IF(O41+21&gt;30,"",O41+21)</f>
      </c>
      <c r="S41" s="25"/>
      <c r="T41" s="5"/>
      <c r="U41" s="25">
        <f>IF(U40&gt;0,U40+1,IF(U$36=5,1,0))</f>
        <v>2</v>
      </c>
      <c r="V41" s="25">
        <f t="shared" si="34"/>
        <v>9</v>
      </c>
      <c r="W41" s="25">
        <f t="shared" si="29"/>
        <v>16</v>
      </c>
      <c r="X41" s="25">
        <f t="shared" si="35"/>
        <v>23</v>
      </c>
      <c r="Y41" s="25">
        <f>IF(V41+21&gt;31,"",V41+21)</f>
        <v>30</v>
      </c>
      <c r="Z41" s="25"/>
    </row>
    <row r="42" spans="5:26" ht="15.75">
      <c r="E42" s="13" t="s">
        <v>18</v>
      </c>
      <c r="F42" s="5"/>
      <c r="G42" s="14">
        <f>IF(G41&gt;0,G41+1,IF(G$36=6,1,0))</f>
        <v>1</v>
      </c>
      <c r="H42" s="15">
        <f t="shared" si="30"/>
        <v>8</v>
      </c>
      <c r="I42" s="15">
        <f t="shared" si="27"/>
        <v>15</v>
      </c>
      <c r="J42" s="15">
        <f t="shared" si="31"/>
        <v>22</v>
      </c>
      <c r="K42" s="15">
        <f>IF(H42+21&gt;31,"",H42+21)</f>
        <v>29</v>
      </c>
      <c r="L42" s="16"/>
      <c r="M42" s="5"/>
      <c r="N42" s="14">
        <f>IF(N41&gt;0,N41+1,IF(N$36=6,1,0))</f>
        <v>5</v>
      </c>
      <c r="O42" s="15">
        <f t="shared" si="32"/>
        <v>12</v>
      </c>
      <c r="P42" s="15">
        <f t="shared" si="28"/>
        <v>19</v>
      </c>
      <c r="Q42" s="15">
        <f t="shared" si="33"/>
        <v>26</v>
      </c>
      <c r="R42" s="15">
        <f>IF(O42+21&gt;30,"",O42+21)</f>
      </c>
      <c r="S42" s="16"/>
      <c r="T42" s="5"/>
      <c r="U42" s="14">
        <f>IF(U41&gt;0,U41+1,IF(U$36=6,1,0))</f>
        <v>3</v>
      </c>
      <c r="V42" s="15">
        <f t="shared" si="34"/>
        <v>10</v>
      </c>
      <c r="W42" s="15">
        <f t="shared" si="29"/>
        <v>17</v>
      </c>
      <c r="X42" s="15">
        <f t="shared" si="35"/>
        <v>24</v>
      </c>
      <c r="Y42" s="15">
        <f>IF(V42+21&gt;31,"",V42+21)</f>
        <v>31</v>
      </c>
      <c r="Z42" s="16"/>
    </row>
    <row r="43" spans="5:26" ht="15.75">
      <c r="E43" s="17" t="s">
        <v>20</v>
      </c>
      <c r="F43" s="5"/>
      <c r="G43" s="18">
        <f>IF(G42&gt;0,G42+1,IF(G$36=7,1,0))</f>
        <v>2</v>
      </c>
      <c r="H43" s="19">
        <f t="shared" si="30"/>
        <v>9</v>
      </c>
      <c r="I43" s="19">
        <f t="shared" si="27"/>
        <v>16</v>
      </c>
      <c r="J43" s="19">
        <f t="shared" si="31"/>
        <v>23</v>
      </c>
      <c r="K43" s="19">
        <f>IF(H43+21&gt;31,"",H43+21)</f>
        <v>30</v>
      </c>
      <c r="L43" s="20"/>
      <c r="M43" s="5"/>
      <c r="N43" s="18">
        <f>IF(N42&gt;0,N42+1,IF(N$36=7,1,0))</f>
        <v>6</v>
      </c>
      <c r="O43" s="19">
        <f t="shared" si="32"/>
        <v>13</v>
      </c>
      <c r="P43" s="19">
        <f t="shared" si="28"/>
        <v>20</v>
      </c>
      <c r="Q43" s="19">
        <f t="shared" si="33"/>
        <v>27</v>
      </c>
      <c r="R43" s="19">
        <f>IF(O43+21&gt;30,"",O43+21)</f>
      </c>
      <c r="S43" s="20"/>
      <c r="T43" s="5"/>
      <c r="U43" s="18">
        <f>IF(U42&gt;0,U42+1,IF(U$36=7,1,0))</f>
        <v>4</v>
      </c>
      <c r="V43" s="19">
        <f t="shared" si="34"/>
        <v>11</v>
      </c>
      <c r="W43" s="19">
        <f t="shared" si="29"/>
        <v>18</v>
      </c>
      <c r="X43" s="19">
        <f t="shared" si="35"/>
        <v>25</v>
      </c>
      <c r="Y43" s="19">
        <f>IF(V43+21&gt;31,"",V43+21)</f>
      </c>
      <c r="Z43" s="20"/>
    </row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="1" customFormat="1" ht="15.75"/>
    <row r="509" s="1" customFormat="1" ht="15.75"/>
    <row r="510" s="1" customFormat="1" ht="15.75"/>
    <row r="511" s="1" customFormat="1" ht="15.75"/>
    <row r="512" s="1" customFormat="1" ht="15.75"/>
    <row r="513" s="1" customFormat="1" ht="15.75"/>
    <row r="514" s="1" customFormat="1" ht="15.75"/>
    <row r="515" s="1" customFormat="1" ht="15.75"/>
    <row r="516" s="1" customFormat="1" ht="15.75"/>
    <row r="517" s="1" customFormat="1" ht="15.75"/>
    <row r="518" s="1" customFormat="1" ht="15.75"/>
    <row r="519" s="1" customFormat="1" ht="15.75"/>
    <row r="520" s="1" customFormat="1" ht="15.75"/>
    <row r="521" s="1" customFormat="1" ht="15.75"/>
    <row r="522" s="1" customFormat="1" ht="15.75"/>
    <row r="523" s="1" customFormat="1" ht="15.75"/>
    <row r="524" s="1" customFormat="1" ht="15.75"/>
    <row r="525" s="1" customFormat="1" ht="15.75"/>
    <row r="526" s="1" customFormat="1" ht="15.75"/>
    <row r="527" s="1" customFormat="1" ht="15.75"/>
    <row r="528" s="1" customFormat="1" ht="15.75"/>
    <row r="529" s="1" customFormat="1" ht="15.75"/>
    <row r="530" s="1" customFormat="1" ht="15.75"/>
    <row r="531" s="1" customFormat="1" ht="15.75"/>
    <row r="532" s="1" customFormat="1" ht="15.75"/>
    <row r="533" s="1" customFormat="1" ht="15.75"/>
    <row r="534" s="1" customFormat="1" ht="15.75"/>
    <row r="535" s="1" customFormat="1" ht="15.75"/>
    <row r="536" s="1" customFormat="1" ht="15.75"/>
    <row r="537" s="1" customFormat="1" ht="15.75"/>
    <row r="538" s="1" customFormat="1" ht="15.75"/>
    <row r="539" s="1" customFormat="1" ht="15.75"/>
    <row r="540" s="1" customFormat="1" ht="15.75"/>
    <row r="541" s="1" customFormat="1" ht="15.75"/>
    <row r="542" s="1" customFormat="1" ht="15.75"/>
    <row r="543" s="1" customFormat="1" ht="15.75"/>
    <row r="544" s="1" customFormat="1" ht="15.75"/>
    <row r="545" s="1" customFormat="1" ht="15.75"/>
    <row r="546" s="1" customFormat="1" ht="15.75"/>
    <row r="547" s="1" customFormat="1" ht="15.75"/>
    <row r="548" s="1" customFormat="1" ht="15.75"/>
    <row r="549" s="1" customFormat="1" ht="15.75"/>
    <row r="550" s="1" customFormat="1" ht="15.75"/>
    <row r="551" s="1" customFormat="1" ht="15.75"/>
    <row r="552" s="1" customFormat="1" ht="15.75"/>
    <row r="553" s="1" customFormat="1" ht="15.75"/>
    <row r="554" s="1" customFormat="1" ht="15.75"/>
    <row r="555" s="1" customFormat="1" ht="15.75"/>
    <row r="556" s="1" customFormat="1" ht="15.75"/>
    <row r="557" s="1" customFormat="1" ht="15.75"/>
    <row r="558" s="1" customFormat="1" ht="15.75"/>
    <row r="559" s="1" customFormat="1" ht="15.75"/>
    <row r="560" s="1" customFormat="1" ht="15.75"/>
    <row r="561" s="1" customFormat="1" ht="15.75"/>
    <row r="562" s="1" customFormat="1" ht="15.75"/>
    <row r="563" s="1" customFormat="1" ht="15.75"/>
    <row r="564" s="1" customFormat="1" ht="15.75"/>
    <row r="565" s="1" customFormat="1" ht="15.75"/>
    <row r="566" s="1" customFormat="1" ht="15.75"/>
    <row r="567" s="1" customFormat="1" ht="15.75"/>
    <row r="568" s="1" customFormat="1" ht="15.75"/>
    <row r="569" s="1" customFormat="1" ht="15.75"/>
    <row r="570" s="1" customFormat="1" ht="15.75"/>
    <row r="571" s="1" customFormat="1" ht="15.75"/>
    <row r="572" s="1" customFormat="1" ht="15.75"/>
    <row r="573" s="1" customFormat="1" ht="15.75"/>
    <row r="574" s="1" customFormat="1" ht="15.75"/>
    <row r="575" s="1" customFormat="1" ht="15.75"/>
    <row r="576" s="1" customFormat="1" ht="15.75"/>
    <row r="577" s="1" customFormat="1" ht="15.75"/>
    <row r="578" s="1" customFormat="1" ht="15.75"/>
    <row r="579" s="1" customFormat="1" ht="15.75"/>
    <row r="580" s="1" customFormat="1" ht="15.75"/>
    <row r="581" s="1" customFormat="1" ht="15.75"/>
    <row r="582" s="1" customFormat="1" ht="15.75"/>
    <row r="583" s="1" customFormat="1" ht="15.75"/>
    <row r="584" s="1" customFormat="1" ht="15.75"/>
    <row r="585" s="1" customFormat="1" ht="15.75"/>
    <row r="586" s="1" customFormat="1" ht="15.75"/>
    <row r="587" s="1" customFormat="1" ht="15.75"/>
    <row r="588" s="1" customFormat="1" ht="15.75"/>
    <row r="589" s="1" customFormat="1" ht="15.75"/>
    <row r="590" s="1" customFormat="1" ht="15.75"/>
    <row r="591" s="1" customFormat="1" ht="15.75"/>
    <row r="592" s="1" customFormat="1" ht="15.75"/>
    <row r="593" s="1" customFormat="1" ht="15.75"/>
    <row r="594" s="1" customFormat="1" ht="15.75"/>
    <row r="595" s="1" customFormat="1" ht="15.75"/>
    <row r="596" s="1" customFormat="1" ht="15.75"/>
    <row r="597" s="1" customFormat="1" ht="15.75"/>
    <row r="598" s="1" customFormat="1" ht="15.75"/>
    <row r="599" s="1" customFormat="1" ht="15.75"/>
    <row r="600" s="1" customFormat="1" ht="15.75"/>
    <row r="601" s="1" customFormat="1" ht="15.75"/>
    <row r="602" s="1" customFormat="1" ht="15.75"/>
    <row r="603" s="1" customFormat="1" ht="15.75"/>
    <row r="604" s="1" customFormat="1" ht="15.75"/>
    <row r="605" s="1" customFormat="1" ht="15.75"/>
    <row r="606" s="1" customFormat="1" ht="15.75"/>
    <row r="607" s="1" customFormat="1" ht="15.75"/>
    <row r="608" s="1" customFormat="1" ht="15.75"/>
    <row r="609" s="1" customFormat="1" ht="15.75"/>
    <row r="610" s="1" customFormat="1" ht="15.75"/>
    <row r="611" s="1" customFormat="1" ht="15.75"/>
    <row r="612" s="1" customFormat="1" ht="15.75"/>
    <row r="613" s="1" customFormat="1" ht="15.75"/>
    <row r="614" s="1" customFormat="1" ht="15.75"/>
    <row r="615" s="1" customFormat="1" ht="15.75"/>
    <row r="616" s="1" customFormat="1" ht="15.75"/>
    <row r="617" s="1" customFormat="1" ht="15.75"/>
    <row r="618" s="1" customFormat="1" ht="15.75"/>
    <row r="619" s="1" customFormat="1" ht="15.75"/>
    <row r="620" s="1" customFormat="1" ht="15.75"/>
    <row r="621" s="1" customFormat="1" ht="15.75"/>
    <row r="622" s="1" customFormat="1" ht="15.75"/>
    <row r="623" s="1" customFormat="1" ht="15.75"/>
    <row r="624" s="1" customFormat="1" ht="15.75"/>
    <row r="625" s="1" customFormat="1" ht="15.75"/>
    <row r="626" s="1" customFormat="1" ht="15.75"/>
    <row r="627" s="1" customFormat="1" ht="15.75"/>
    <row r="628" s="1" customFormat="1" ht="15.75"/>
    <row r="629" s="1" customFormat="1" ht="15.75"/>
    <row r="630" s="1" customFormat="1" ht="15.75"/>
    <row r="631" s="1" customFormat="1" ht="15.75"/>
    <row r="632" s="1" customFormat="1" ht="15.75"/>
    <row r="633" s="1" customFormat="1" ht="15.75"/>
    <row r="634" s="1" customFormat="1" ht="15.75"/>
    <row r="635" s="1" customFormat="1" ht="15.75"/>
    <row r="636" s="1" customFormat="1" ht="15.75"/>
    <row r="637" s="1" customFormat="1" ht="15.75"/>
    <row r="638" s="1" customFormat="1" ht="15.75"/>
    <row r="639" s="1" customFormat="1" ht="15.75"/>
    <row r="640" s="1" customFormat="1" ht="15.75"/>
    <row r="641" s="1" customFormat="1" ht="15.75"/>
    <row r="642" s="1" customFormat="1" ht="15.75"/>
    <row r="643" s="1" customFormat="1" ht="15.75"/>
    <row r="644" s="1" customFormat="1" ht="15.75"/>
    <row r="645" s="1" customFormat="1" ht="15.75"/>
    <row r="646" s="1" customFormat="1" ht="15.75"/>
    <row r="647" s="1" customFormat="1" ht="15.75"/>
    <row r="648" s="1" customFormat="1" ht="15.75"/>
    <row r="649" s="1" customFormat="1" ht="15.75"/>
    <row r="650" s="1" customFormat="1" ht="15.75"/>
    <row r="651" s="1" customFormat="1" ht="15.75"/>
    <row r="652" s="1" customFormat="1" ht="15.75"/>
    <row r="653" s="1" customFormat="1" ht="15.75"/>
    <row r="654" s="1" customFormat="1" ht="15.75"/>
    <row r="655" s="1" customFormat="1" ht="15.75"/>
    <row r="656" s="1" customFormat="1" ht="15.75"/>
    <row r="657" s="1" customFormat="1" ht="15.75"/>
    <row r="658" s="1" customFormat="1" ht="15.75"/>
    <row r="659" s="1" customFormat="1" ht="15.75"/>
    <row r="660" s="1" customFormat="1" ht="15.75"/>
    <row r="661" s="1" customFormat="1" ht="15.75"/>
    <row r="662" s="1" customFormat="1" ht="15.75"/>
    <row r="663" s="1" customFormat="1" ht="15.75"/>
    <row r="664" s="1" customFormat="1" ht="15.75"/>
    <row r="665" s="1" customFormat="1" ht="15.75"/>
    <row r="666" s="1" customFormat="1" ht="15.75"/>
    <row r="667" s="1" customFormat="1" ht="15.75"/>
    <row r="668" s="1" customFormat="1" ht="15.75"/>
    <row r="669" s="1" customFormat="1" ht="15.75"/>
    <row r="670" s="1" customFormat="1" ht="15.75"/>
    <row r="671" s="1" customFormat="1" ht="15.75"/>
    <row r="672" s="1" customFormat="1" ht="15.75"/>
    <row r="673" s="1" customFormat="1" ht="15.75"/>
    <row r="674" s="1" customFormat="1" ht="15.75"/>
    <row r="675" s="1" customFormat="1" ht="15.75"/>
    <row r="676" s="1" customFormat="1" ht="15.75"/>
    <row r="677" s="1" customFormat="1" ht="15.75"/>
    <row r="678" s="1" customFormat="1" ht="15.75"/>
    <row r="679" s="1" customFormat="1" ht="15.75"/>
    <row r="680" s="1" customFormat="1" ht="15.75"/>
    <row r="681" s="1" customFormat="1" ht="15.75"/>
    <row r="682" s="1" customFormat="1" ht="15.75"/>
    <row r="683" s="1" customFormat="1" ht="15.75"/>
    <row r="684" s="1" customFormat="1" ht="15.75"/>
    <row r="685" s="1" customFormat="1" ht="15.75"/>
    <row r="686" s="1" customFormat="1" ht="15.75"/>
    <row r="687" s="1" customFormat="1" ht="15.75"/>
    <row r="688" s="1" customFormat="1" ht="15.75"/>
    <row r="689" s="1" customFormat="1" ht="15.75"/>
    <row r="690" s="1" customFormat="1" ht="15.75"/>
    <row r="691" s="1" customFormat="1" ht="15.75"/>
    <row r="692" s="1" customFormat="1" ht="15.75"/>
    <row r="693" s="1" customFormat="1" ht="15.75"/>
    <row r="694" s="1" customFormat="1" ht="15.75"/>
    <row r="695" s="1" customFormat="1" ht="15.75"/>
    <row r="696" s="1" customFormat="1" ht="15.75"/>
    <row r="697" s="1" customFormat="1" ht="15.75"/>
    <row r="698" s="1" customFormat="1" ht="15.75"/>
    <row r="699" s="1" customFormat="1" ht="15.75"/>
    <row r="700" s="1" customFormat="1" ht="15.75"/>
    <row r="701" s="1" customFormat="1" ht="15.75"/>
    <row r="702" s="1" customFormat="1" ht="15.75"/>
    <row r="703" s="1" customFormat="1" ht="15.75"/>
    <row r="704" s="1" customFormat="1" ht="15.75"/>
    <row r="705" s="1" customFormat="1" ht="15.75"/>
    <row r="706" s="1" customFormat="1" ht="15.75"/>
    <row r="707" s="1" customFormat="1" ht="15.75"/>
    <row r="708" s="1" customFormat="1" ht="15.75"/>
    <row r="709" s="1" customFormat="1" ht="15.75"/>
    <row r="710" s="1" customFormat="1" ht="15.75"/>
    <row r="711" s="1" customFormat="1" ht="15.75"/>
    <row r="712" s="1" customFormat="1" ht="15.75"/>
    <row r="713" s="1" customFormat="1" ht="15.75"/>
    <row r="714" s="1" customFormat="1" ht="15.75"/>
    <row r="715" s="1" customFormat="1" ht="15.75"/>
    <row r="716" s="1" customFormat="1" ht="15.75"/>
    <row r="717" s="1" customFormat="1" ht="15.75"/>
    <row r="718" s="1" customFormat="1" ht="15.75"/>
    <row r="719" s="1" customFormat="1" ht="15.75"/>
    <row r="720" s="1" customFormat="1" ht="15.75"/>
    <row r="721" s="1" customFormat="1" ht="15.75"/>
    <row r="722" s="1" customFormat="1" ht="15.75"/>
    <row r="723" s="1" customFormat="1" ht="15.75"/>
    <row r="724" s="1" customFormat="1" ht="15.75"/>
    <row r="725" s="1" customFormat="1" ht="15.75"/>
    <row r="726" s="1" customFormat="1" ht="15.75"/>
    <row r="727" s="1" customFormat="1" ht="15.75"/>
    <row r="728" s="1" customFormat="1" ht="15.75"/>
    <row r="729" s="1" customFormat="1" ht="15.75"/>
    <row r="730" s="1" customFormat="1" ht="15.75"/>
    <row r="731" s="1" customFormat="1" ht="15.75"/>
    <row r="732" s="1" customFormat="1" ht="15.75"/>
    <row r="733" s="1" customFormat="1" ht="15.75"/>
    <row r="734" s="1" customFormat="1" ht="15.75"/>
    <row r="735" s="1" customFormat="1" ht="15.75"/>
    <row r="736" s="1" customFormat="1" ht="15.75"/>
    <row r="737" s="1" customFormat="1" ht="15.75"/>
    <row r="738" s="1" customFormat="1" ht="15.75"/>
    <row r="739" s="1" customFormat="1" ht="15.75"/>
    <row r="740" s="1" customFormat="1" ht="15.75"/>
    <row r="741" s="1" customFormat="1" ht="15.75"/>
    <row r="742" s="1" customFormat="1" ht="15.75"/>
    <row r="743" s="1" customFormat="1" ht="15.75"/>
    <row r="744" s="1" customFormat="1" ht="15.75"/>
    <row r="745" s="1" customFormat="1" ht="15.75"/>
    <row r="746" s="1" customFormat="1" ht="15.75"/>
    <row r="747" s="1" customFormat="1" ht="15.75"/>
    <row r="748" s="1" customFormat="1" ht="15.75"/>
    <row r="749" s="1" customFormat="1" ht="15.75"/>
    <row r="750" s="1" customFormat="1" ht="15.75"/>
    <row r="751" s="1" customFormat="1" ht="15.75"/>
    <row r="752" s="1" customFormat="1" ht="15.75"/>
    <row r="753" s="1" customFormat="1" ht="15.75"/>
    <row r="754" s="1" customFormat="1" ht="15.75"/>
    <row r="755" s="1" customFormat="1" ht="15.75"/>
    <row r="756" s="1" customFormat="1" ht="15.75"/>
    <row r="757" s="1" customFormat="1" ht="15.75"/>
    <row r="758" s="1" customFormat="1" ht="15.75"/>
    <row r="759" s="1" customFormat="1" ht="15.75"/>
    <row r="760" s="1" customFormat="1" ht="15.75"/>
    <row r="761" s="1" customFormat="1" ht="15.75"/>
    <row r="762" s="1" customFormat="1" ht="15.75"/>
    <row r="763" s="1" customFormat="1" ht="15.75"/>
    <row r="764" s="1" customFormat="1" ht="15.75"/>
    <row r="765" s="1" customFormat="1" ht="15.75"/>
    <row r="766" s="1" customFormat="1" ht="15.75"/>
    <row r="767" s="1" customFormat="1" ht="15.75"/>
    <row r="768" s="1" customFormat="1" ht="15.75"/>
    <row r="769" s="1" customFormat="1" ht="15.75"/>
    <row r="770" s="1" customFormat="1" ht="15.75"/>
    <row r="771" s="1" customFormat="1" ht="15.75"/>
    <row r="772" s="1" customFormat="1" ht="15.75"/>
    <row r="773" s="1" customFormat="1" ht="15.75"/>
    <row r="774" s="1" customFormat="1" ht="15.75"/>
    <row r="775" s="1" customFormat="1" ht="15.75"/>
    <row r="776" s="1" customFormat="1" ht="15.75"/>
    <row r="777" s="1" customFormat="1" ht="15.75"/>
    <row r="778" s="1" customFormat="1" ht="15.75"/>
    <row r="779" s="1" customFormat="1" ht="15.75"/>
    <row r="780" s="1" customFormat="1" ht="15.75"/>
    <row r="781" s="1" customFormat="1" ht="15.75"/>
    <row r="782" s="1" customFormat="1" ht="15.75"/>
    <row r="783" s="1" customFormat="1" ht="15.75"/>
    <row r="784" s="1" customFormat="1" ht="15.75"/>
    <row r="785" s="1" customFormat="1" ht="15.75"/>
    <row r="786" s="1" customFormat="1" ht="15.75"/>
    <row r="787" s="1" customFormat="1" ht="15.75"/>
    <row r="788" s="1" customFormat="1" ht="15.75"/>
    <row r="789" s="1" customFormat="1" ht="15.75"/>
    <row r="790" s="1" customFormat="1" ht="15.75"/>
    <row r="791" s="1" customFormat="1" ht="15.75"/>
    <row r="792" s="1" customFormat="1" ht="15.75"/>
    <row r="793" s="1" customFormat="1" ht="15.75"/>
    <row r="794" s="1" customFormat="1" ht="15.75"/>
    <row r="795" s="1" customFormat="1" ht="15.75"/>
    <row r="796" s="1" customFormat="1" ht="15.75"/>
    <row r="797" s="1" customFormat="1" ht="15.75"/>
    <row r="798" s="1" customFormat="1" ht="15.75"/>
    <row r="799" s="1" customFormat="1" ht="15.75"/>
    <row r="800" s="1" customFormat="1" ht="15.75"/>
    <row r="801" s="1" customFormat="1" ht="15.75"/>
    <row r="802" s="1" customFormat="1" ht="15.75"/>
    <row r="803" s="1" customFormat="1" ht="15.75"/>
    <row r="804" s="1" customFormat="1" ht="15.75"/>
    <row r="805" s="1" customFormat="1" ht="15.75"/>
    <row r="806" s="1" customFormat="1" ht="15.75"/>
    <row r="807" s="1" customFormat="1" ht="15.75"/>
    <row r="808" s="1" customFormat="1" ht="15.75"/>
    <row r="809" s="1" customFormat="1" ht="15.75"/>
    <row r="810" s="1" customFormat="1" ht="15.75"/>
    <row r="811" s="1" customFormat="1" ht="15.75"/>
    <row r="812" s="1" customFormat="1" ht="15.75"/>
    <row r="813" s="1" customFormat="1" ht="15.75"/>
    <row r="814" s="1" customFormat="1" ht="15.75"/>
    <row r="815" s="1" customFormat="1" ht="15.75"/>
    <row r="816" s="1" customFormat="1" ht="15.75"/>
    <row r="817" s="1" customFormat="1" ht="15.75"/>
    <row r="818" s="1" customFormat="1" ht="15.75"/>
    <row r="819" s="1" customFormat="1" ht="15.75"/>
    <row r="820" s="1" customFormat="1" ht="15.75"/>
    <row r="821" s="1" customFormat="1" ht="15.75"/>
    <row r="822" s="1" customFormat="1" ht="15.75"/>
    <row r="823" s="1" customFormat="1" ht="15.75"/>
    <row r="824" s="1" customFormat="1" ht="15.75"/>
    <row r="825" s="1" customFormat="1" ht="15.75"/>
    <row r="826" s="1" customFormat="1" ht="15.75"/>
    <row r="827" s="1" customFormat="1" ht="15.75"/>
    <row r="828" s="1" customFormat="1" ht="15.75"/>
    <row r="829" s="1" customFormat="1" ht="15.75"/>
    <row r="830" s="1" customFormat="1" ht="15.75"/>
    <row r="831" s="1" customFormat="1" ht="15.75"/>
    <row r="832" s="1" customFormat="1" ht="15.75"/>
    <row r="833" s="1" customFormat="1" ht="15.75"/>
    <row r="834" s="1" customFormat="1" ht="15.75"/>
    <row r="835" s="1" customFormat="1" ht="15.75"/>
    <row r="836" s="1" customFormat="1" ht="15.75"/>
    <row r="837" s="1" customFormat="1" ht="15.75"/>
    <row r="838" s="1" customFormat="1" ht="15.75"/>
    <row r="839" s="1" customFormat="1" ht="15.75"/>
    <row r="840" s="1" customFormat="1" ht="15.75"/>
    <row r="841" s="1" customFormat="1" ht="15.75"/>
    <row r="842" s="1" customFormat="1" ht="15.75"/>
    <row r="843" s="1" customFormat="1" ht="15.75"/>
    <row r="844" s="1" customFormat="1" ht="15.75"/>
    <row r="845" s="1" customFormat="1" ht="15.75"/>
    <row r="846" s="1" customFormat="1" ht="15.75"/>
    <row r="847" s="1" customFormat="1" ht="15.75"/>
    <row r="848" s="1" customFormat="1" ht="15.75"/>
    <row r="849" s="1" customFormat="1" ht="15.75"/>
    <row r="850" s="1" customFormat="1" ht="15.75"/>
    <row r="851" s="1" customFormat="1" ht="15.75"/>
    <row r="852" s="1" customFormat="1" ht="15.75"/>
    <row r="853" s="1" customFormat="1" ht="15.75"/>
    <row r="854" s="1" customFormat="1" ht="15.75"/>
    <row r="855" s="1" customFormat="1" ht="15.75"/>
    <row r="856" s="1" customFormat="1" ht="15.75"/>
    <row r="857" s="1" customFormat="1" ht="15.75"/>
    <row r="858" s="1" customFormat="1" ht="15.75"/>
    <row r="859" s="1" customFormat="1" ht="15.75"/>
    <row r="860" s="1" customFormat="1" ht="15.75"/>
    <row r="861" s="1" customFormat="1" ht="15.75"/>
    <row r="862" s="1" customFormat="1" ht="15.75"/>
    <row r="863" s="1" customFormat="1" ht="15.75"/>
    <row r="864" s="1" customFormat="1" ht="15.75"/>
    <row r="865" s="1" customFormat="1" ht="15.75"/>
    <row r="866" s="1" customFormat="1" ht="15.75"/>
    <row r="867" s="1" customFormat="1" ht="15.75"/>
    <row r="868" s="1" customFormat="1" ht="15.75"/>
    <row r="869" s="1" customFormat="1" ht="15.75"/>
    <row r="870" s="1" customFormat="1" ht="15.75"/>
    <row r="871" s="1" customFormat="1" ht="15.75"/>
    <row r="872" s="1" customFormat="1" ht="15.75"/>
    <row r="873" s="1" customFormat="1" ht="15.75"/>
    <row r="874" s="1" customFormat="1" ht="15.75"/>
    <row r="875" s="1" customFormat="1" ht="15.75"/>
    <row r="876" s="1" customFormat="1" ht="15.75"/>
    <row r="877" s="1" customFormat="1" ht="15.75"/>
    <row r="878" s="1" customFormat="1" ht="15.75"/>
    <row r="879" s="1" customFormat="1" ht="15.75"/>
    <row r="880" s="1" customFormat="1" ht="15.75"/>
    <row r="881" s="1" customFormat="1" ht="15.75"/>
    <row r="882" s="1" customFormat="1" ht="15.75"/>
    <row r="883" s="1" customFormat="1" ht="15.75"/>
    <row r="884" s="1" customFormat="1" ht="15.75"/>
    <row r="885" s="1" customFormat="1" ht="15.75"/>
    <row r="886" s="1" customFormat="1" ht="15.75"/>
    <row r="887" s="1" customFormat="1" ht="15.75"/>
    <row r="888" s="1" customFormat="1" ht="15.75"/>
    <row r="889" s="1" customFormat="1" ht="15.75"/>
    <row r="890" s="1" customFormat="1" ht="15.75"/>
    <row r="891" s="1" customFormat="1" ht="15.75"/>
    <row r="892" s="1" customFormat="1" ht="15.75"/>
    <row r="893" s="1" customFormat="1" ht="15.75"/>
    <row r="894" s="1" customFormat="1" ht="15.75"/>
    <row r="895" s="1" customFormat="1" ht="15.75"/>
    <row r="896" s="1" customFormat="1" ht="15.75"/>
    <row r="897" s="1" customFormat="1" ht="15.75"/>
    <row r="898" s="1" customFormat="1" ht="15.75"/>
    <row r="899" s="1" customFormat="1" ht="15.75"/>
    <row r="900" s="1" customFormat="1" ht="15.75"/>
    <row r="901" s="1" customFormat="1" ht="15.75"/>
    <row r="902" s="1" customFormat="1" ht="15.75"/>
    <row r="903" s="1" customFormat="1" ht="15.75"/>
    <row r="904" s="1" customFormat="1" ht="15.75"/>
    <row r="905" s="1" customFormat="1" ht="15.75"/>
    <row r="906" s="1" customFormat="1" ht="15.75"/>
    <row r="907" s="1" customFormat="1" ht="15.75"/>
    <row r="908" s="1" customFormat="1" ht="15.75"/>
    <row r="909" s="1" customFormat="1" ht="15.75"/>
    <row r="910" s="1" customFormat="1" ht="15.75"/>
    <row r="911" s="1" customFormat="1" ht="15.75"/>
    <row r="912" s="1" customFormat="1" ht="15.75"/>
    <row r="913" s="1" customFormat="1" ht="15.75"/>
    <row r="914" s="1" customFormat="1" ht="15.75"/>
    <row r="915" s="1" customFormat="1" ht="15.75"/>
    <row r="916" s="1" customFormat="1" ht="15.75"/>
    <row r="917" s="1" customFormat="1" ht="15.75"/>
    <row r="918" s="1" customFormat="1" ht="15.75"/>
    <row r="919" s="1" customFormat="1" ht="15.75"/>
    <row r="920" s="1" customFormat="1" ht="15.75"/>
    <row r="921" s="1" customFormat="1" ht="15.75"/>
    <row r="922" s="1" customFormat="1" ht="15.75"/>
    <row r="923" s="1" customFormat="1" ht="15.75"/>
    <row r="924" s="1" customFormat="1" ht="15.75"/>
    <row r="925" s="1" customFormat="1" ht="15.75"/>
    <row r="926" s="1" customFormat="1" ht="15.75"/>
    <row r="927" s="1" customFormat="1" ht="15.75"/>
    <row r="928" s="1" customFormat="1" ht="15.75"/>
    <row r="929" s="1" customFormat="1" ht="15.75"/>
    <row r="930" s="1" customFormat="1" ht="15.75"/>
    <row r="931" s="1" customFormat="1" ht="15.75"/>
    <row r="932" s="1" customFormat="1" ht="15.75"/>
    <row r="933" s="1" customFormat="1" ht="15.75"/>
    <row r="934" s="1" customFormat="1" ht="15.75"/>
    <row r="935" s="1" customFormat="1" ht="15.75"/>
    <row r="936" s="1" customFormat="1" ht="15.75"/>
    <row r="937" s="1" customFormat="1" ht="15.75"/>
    <row r="938" s="1" customFormat="1" ht="15.75"/>
    <row r="939" s="1" customFormat="1" ht="15.75"/>
    <row r="940" s="1" customFormat="1" ht="15.75"/>
    <row r="941" s="1" customFormat="1" ht="15.75"/>
    <row r="942" s="1" customFormat="1" ht="15.75"/>
    <row r="943" s="1" customFormat="1" ht="15.75"/>
    <row r="944" s="1" customFormat="1" ht="15.75"/>
    <row r="945" s="1" customFormat="1" ht="15.75"/>
    <row r="946" s="1" customFormat="1" ht="15.75"/>
    <row r="947" s="1" customFormat="1" ht="15.75"/>
    <row r="948" s="1" customFormat="1" ht="15.75"/>
    <row r="949" s="1" customFormat="1" ht="15.75"/>
    <row r="950" s="1" customFormat="1" ht="15.75"/>
    <row r="951" s="1" customFormat="1" ht="15.75"/>
    <row r="952" s="1" customFormat="1" ht="15.75"/>
    <row r="953" s="1" customFormat="1" ht="15.75"/>
    <row r="954" s="1" customFormat="1" ht="15.75"/>
    <row r="955" s="1" customFormat="1" ht="15.75"/>
    <row r="956" s="1" customFormat="1" ht="15.75"/>
    <row r="957" s="1" customFormat="1" ht="15.75"/>
    <row r="958" s="1" customFormat="1" ht="15.75"/>
    <row r="959" s="1" customFormat="1" ht="15.75"/>
    <row r="960" s="1" customFormat="1" ht="15.75"/>
    <row r="961" s="1" customFormat="1" ht="15.75"/>
    <row r="962" s="1" customFormat="1" ht="15.75"/>
    <row r="963" s="1" customFormat="1" ht="15.75"/>
    <row r="964" s="1" customFormat="1" ht="15.75"/>
    <row r="965" s="1" customFormat="1" ht="15.75"/>
    <row r="966" s="1" customFormat="1" ht="15.75"/>
    <row r="967" s="1" customFormat="1" ht="15.75"/>
    <row r="968" s="1" customFormat="1" ht="15.75"/>
    <row r="969" s="1" customFormat="1" ht="15.75"/>
    <row r="970" s="1" customFormat="1" ht="15.75"/>
    <row r="971" s="1" customFormat="1" ht="15.75"/>
    <row r="972" s="1" customFormat="1" ht="15.75"/>
    <row r="973" s="1" customFormat="1" ht="15.75"/>
    <row r="974" s="1" customFormat="1" ht="15.75"/>
    <row r="975" s="1" customFormat="1" ht="15.75"/>
    <row r="976" s="1" customFormat="1" ht="15.75"/>
    <row r="977" s="1" customFormat="1" ht="15.75"/>
    <row r="978" s="1" customFormat="1" ht="15.75"/>
    <row r="979" s="1" customFormat="1" ht="15.75"/>
    <row r="980" s="1" customFormat="1" ht="15.75"/>
    <row r="981" s="1" customFormat="1" ht="15.75"/>
    <row r="982" s="1" customFormat="1" ht="15.75"/>
    <row r="983" s="1" customFormat="1" ht="15.75"/>
    <row r="984" s="1" customFormat="1" ht="15.75"/>
    <row r="985" s="1" customFormat="1" ht="15.75"/>
    <row r="986" s="1" customFormat="1" ht="15.75"/>
    <row r="987" s="1" customFormat="1" ht="15.75"/>
    <row r="988" s="1" customFormat="1" ht="15.75"/>
    <row r="989" s="1" customFormat="1" ht="15.75"/>
    <row r="990" s="1" customFormat="1" ht="15.75"/>
    <row r="991" s="1" customFormat="1" ht="15.75"/>
    <row r="992" s="1" customFormat="1" ht="15.75"/>
    <row r="993" s="1" customFormat="1" ht="15.75"/>
    <row r="994" s="1" customFormat="1" ht="15.75"/>
    <row r="995" s="1" customFormat="1" ht="15.75"/>
    <row r="996" s="1" customFormat="1" ht="15.75"/>
    <row r="997" s="1" customFormat="1" ht="15.75"/>
    <row r="998" s="1" customFormat="1" ht="15.75"/>
    <row r="999" s="1" customFormat="1" ht="15.75"/>
    <row r="1000" s="1" customFormat="1" ht="15.75"/>
    <row r="1001" s="1" customFormat="1" ht="15.75"/>
    <row r="1002" s="1" customFormat="1" ht="15.75"/>
    <row r="1003" s="1" customFormat="1" ht="15.75"/>
    <row r="1004" s="1" customFormat="1" ht="15.75"/>
    <row r="1005" s="1" customFormat="1" ht="15.75"/>
    <row r="1006" s="1" customFormat="1" ht="15.75"/>
    <row r="1007" s="1" customFormat="1" ht="15.75"/>
    <row r="1008" s="1" customFormat="1" ht="15.75"/>
    <row r="1009" s="1" customFormat="1" ht="15.75"/>
    <row r="1010" s="1" customFormat="1" ht="15.75"/>
    <row r="1011" s="1" customFormat="1" ht="15.75"/>
    <row r="1012" s="1" customFormat="1" ht="15.75"/>
    <row r="1013" s="1" customFormat="1" ht="15.75"/>
    <row r="1014" s="1" customFormat="1" ht="15.75"/>
    <row r="1015" s="1" customFormat="1" ht="15.75"/>
    <row r="1016" s="1" customFormat="1" ht="15.75"/>
    <row r="1017" s="1" customFormat="1" ht="15.75"/>
    <row r="1018" s="1" customFormat="1" ht="15.75"/>
    <row r="1019" s="1" customFormat="1" ht="15.75"/>
    <row r="1020" s="1" customFormat="1" ht="15.75"/>
    <row r="1021" s="1" customFormat="1" ht="15.75"/>
    <row r="1022" s="1" customFormat="1" ht="15.75"/>
    <row r="1023" s="1" customFormat="1" ht="15.75"/>
    <row r="1024" s="1" customFormat="1" ht="15.75"/>
    <row r="1025" s="1" customFormat="1" ht="15.75"/>
    <row r="1026" s="1" customFormat="1" ht="15.75"/>
    <row r="1027" s="1" customFormat="1" ht="15.75"/>
    <row r="1028" s="1" customFormat="1" ht="15.75"/>
    <row r="1029" s="1" customFormat="1" ht="15.75"/>
    <row r="1030" s="1" customFormat="1" ht="15.75"/>
    <row r="1031" s="1" customFormat="1" ht="15.75"/>
    <row r="1032" s="1" customFormat="1" ht="15.75"/>
    <row r="1033" s="1" customFormat="1" ht="15.75"/>
    <row r="1034" s="1" customFormat="1" ht="15.75"/>
    <row r="1035" s="1" customFormat="1" ht="15.75"/>
    <row r="1036" s="1" customFormat="1" ht="15.75"/>
    <row r="1037" s="1" customFormat="1" ht="15.75"/>
    <row r="1038" s="1" customFormat="1" ht="15.75"/>
    <row r="1039" s="1" customFormat="1" ht="15.75"/>
    <row r="1040" s="1" customFormat="1" ht="15.75"/>
    <row r="1041" s="1" customFormat="1" ht="15.75"/>
    <row r="1042" s="1" customFormat="1" ht="15.75"/>
    <row r="1043" s="1" customFormat="1" ht="15.75"/>
    <row r="1044" s="1" customFormat="1" ht="15.75"/>
    <row r="1045" s="1" customFormat="1" ht="15.75"/>
  </sheetData>
  <sheetProtection password="CEE3" sheet="1" objects="1" scenarios="1"/>
  <mergeCells count="15">
    <mergeCell ref="G5:L5"/>
    <mergeCell ref="N5:S5"/>
    <mergeCell ref="U5:Z5"/>
    <mergeCell ref="U15:Z15"/>
    <mergeCell ref="G25:L25"/>
    <mergeCell ref="G35:L35"/>
    <mergeCell ref="N35:S35"/>
    <mergeCell ref="U35:Z35"/>
    <mergeCell ref="G15:L15"/>
    <mergeCell ref="N15:S15"/>
    <mergeCell ref="E1:Z1"/>
    <mergeCell ref="N3:Z3"/>
    <mergeCell ref="G3:K3"/>
    <mergeCell ref="N25:S25"/>
    <mergeCell ref="U25:Z25"/>
  </mergeCells>
  <conditionalFormatting sqref="G7:G13">
    <cfRule type="cellIs" priority="1" dxfId="5" operator="equal" stopIfTrue="1">
      <formula>1</formula>
    </cfRule>
  </conditionalFormatting>
  <conditionalFormatting sqref="J18:J23 K17">
    <cfRule type="cellIs" priority="2" dxfId="5" operator="equal" stopIfTrue="1">
      <formula>23</formula>
    </cfRule>
  </conditionalFormatting>
  <conditionalFormatting sqref="P21:P23 Q17:Q20">
    <cfRule type="cellIs" priority="3" dxfId="5" operator="equal" stopIfTrue="1">
      <formula>19</formula>
    </cfRule>
  </conditionalFormatting>
  <conditionalFormatting sqref="R28:R33 S27">
    <cfRule type="cellIs" priority="4" dxfId="5" operator="equal" stopIfTrue="1">
      <formula>30</formula>
    </cfRule>
  </conditionalFormatting>
  <conditionalFormatting sqref="K37:K43">
    <cfRule type="cellIs" priority="5" dxfId="5" operator="equal" stopIfTrue="1">
      <formula>29</formula>
    </cfRule>
  </conditionalFormatting>
  <printOptions/>
  <pageMargins left="0.75" right="0.53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mu</cp:lastModifiedBy>
  <cp:lastPrinted>2011-05-24T08:13:09Z</cp:lastPrinted>
  <dcterms:created xsi:type="dcterms:W3CDTF">2001-01-19T14:33:47Z</dcterms:created>
  <dcterms:modified xsi:type="dcterms:W3CDTF">2012-09-09T19:22:32Z</dcterms:modified>
  <cp:category/>
  <cp:version/>
  <cp:contentType/>
  <cp:contentStatus/>
</cp:coreProperties>
</file>